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EstaPasta_de_trabalho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pp_p\Google Drive\COMERCIAL\PROPOSTAS SEAGRO\7000 a 7299\"/>
    </mc:Choice>
  </mc:AlternateContent>
  <xr:revisionPtr revIDLastSave="0" documentId="13_ncr:1_{8D9A7D53-5B5E-4CA3-B4A1-F28060ABC19D}" xr6:coauthVersionLast="43" xr6:coauthVersionMax="43" xr10:uidLastSave="{00000000-0000-0000-0000-000000000000}"/>
  <workbookProtection workbookAlgorithmName="SHA-512" workbookHashValue="9SOFSOq5vbJGpPNC7RTUa3ze4KeTWv/ZT2GWPQhZvLzv6+0fpSLm6h+jYB+RkeLq9k2NoaIM/CPCHguaxmlf3Q==" workbookSaltValue="Ji3Z09yN10omEYtBufYnJg==" workbookSpinCount="100000" lockStructure="1"/>
  <bookViews>
    <workbookView xWindow="-120" yWindow="-120" windowWidth="29040" windowHeight="15990" xr2:uid="{00000000-000D-0000-FFFF-FFFF00000000}"/>
  </bookViews>
  <sheets>
    <sheet name="ANEXO I - PROPOSTA COMERCIAL" sheetId="1" r:id="rId1"/>
    <sheet name="CHECK LIST" sheetId="9" r:id="rId2"/>
  </sheets>
  <definedNames>
    <definedName name="_xlnm._FilterDatabase" localSheetId="0" hidden="1">'ANEXO I - PROPOSTA COMERCIAL'!$A$22:$AD$142</definedName>
    <definedName name="_xlnm.Print_Area" localSheetId="0">'ANEXO I - PROPOSTA COMERCIAL'!$A$1:$AD$237</definedName>
    <definedName name="_xlnm.Print_Titles" localSheetId="0">'ANEXO I - PROPOSTA COMERCIAL'!$1:$9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138" i="1" l="1"/>
  <c r="AA138" i="1"/>
  <c r="S136" i="1"/>
  <c r="AA136" i="1"/>
  <c r="S137" i="1"/>
  <c r="AA137" i="1"/>
  <c r="S139" i="1" l="1"/>
  <c r="AA139" i="1"/>
  <c r="S141" i="1" l="1"/>
  <c r="S140" i="1"/>
  <c r="S135" i="1"/>
  <c r="S134" i="1"/>
  <c r="S133" i="1"/>
  <c r="S132" i="1"/>
  <c r="S131" i="1"/>
  <c r="S130" i="1"/>
  <c r="S129" i="1"/>
  <c r="S128" i="1"/>
  <c r="S127" i="1"/>
  <c r="S126" i="1"/>
  <c r="S125" i="1"/>
  <c r="S124" i="1"/>
  <c r="S123" i="1"/>
  <c r="S122" i="1"/>
  <c r="S121" i="1"/>
  <c r="S120" i="1"/>
  <c r="S119" i="1"/>
  <c r="S118" i="1"/>
  <c r="S117" i="1"/>
  <c r="S116" i="1"/>
  <c r="S115" i="1"/>
  <c r="S114" i="1"/>
  <c r="S113" i="1"/>
  <c r="S112" i="1"/>
  <c r="S111" i="1"/>
  <c r="S110" i="1"/>
  <c r="S109" i="1"/>
  <c r="S108" i="1"/>
  <c r="S107" i="1"/>
  <c r="S106" i="1"/>
  <c r="S105" i="1"/>
  <c r="S104" i="1"/>
  <c r="S103" i="1"/>
  <c r="S102" i="1"/>
  <c r="S101" i="1"/>
  <c r="S100" i="1"/>
  <c r="S99" i="1"/>
  <c r="S98" i="1"/>
  <c r="AA122" i="1" l="1"/>
  <c r="AA123" i="1"/>
  <c r="AA124" i="1"/>
  <c r="AA125" i="1"/>
  <c r="AA126" i="1"/>
  <c r="AA127" i="1"/>
  <c r="AA128" i="1"/>
  <c r="AA129" i="1"/>
  <c r="AA83" i="1"/>
  <c r="AA84" i="1"/>
  <c r="AA85" i="1"/>
  <c r="AA86" i="1"/>
  <c r="AA87" i="1"/>
  <c r="AA88" i="1"/>
  <c r="AA67" i="1"/>
  <c r="AA68" i="1"/>
  <c r="AA69" i="1"/>
  <c r="AA70" i="1"/>
  <c r="AA110" i="1" l="1"/>
  <c r="X99" i="1" l="1"/>
  <c r="B194" i="1" l="1"/>
  <c r="B193" i="1"/>
  <c r="B192" i="1" l="1"/>
  <c r="AA50" i="1" l="1"/>
  <c r="AA51" i="1"/>
  <c r="AA52" i="1"/>
  <c r="AA53" i="1"/>
  <c r="AA54" i="1"/>
  <c r="AA117" i="1"/>
  <c r="AA118" i="1"/>
  <c r="AA119" i="1"/>
  <c r="AA120" i="1"/>
  <c r="AA121" i="1"/>
  <c r="AA115" i="1"/>
  <c r="AA114" i="1"/>
  <c r="AA113" i="1"/>
  <c r="AA112" i="1"/>
  <c r="AA111" i="1"/>
  <c r="AA109" i="1"/>
  <c r="AA108" i="1"/>
  <c r="AA107" i="1"/>
  <c r="AA106" i="1"/>
  <c r="AA49" i="1"/>
  <c r="AA48" i="1"/>
  <c r="AA46" i="1"/>
  <c r="AA47" i="1"/>
  <c r="AA45" i="1"/>
  <c r="AA134" i="1"/>
  <c r="AA130" i="1"/>
  <c r="AA131" i="1"/>
  <c r="AA132" i="1"/>
  <c r="AA43" i="1"/>
  <c r="AA44" i="1"/>
  <c r="AA133" i="1"/>
  <c r="AA71" i="1"/>
  <c r="AA72" i="1"/>
  <c r="AA99" i="1"/>
  <c r="AA100" i="1"/>
  <c r="AA101" i="1"/>
  <c r="AA102" i="1"/>
  <c r="AA103" i="1"/>
  <c r="AA104" i="1"/>
  <c r="AA105" i="1"/>
  <c r="AA116" i="1"/>
  <c r="AA135" i="1"/>
  <c r="AA140" i="1"/>
  <c r="AA141" i="1"/>
  <c r="AA98" i="1"/>
  <c r="AA79" i="1"/>
  <c r="AA80" i="1"/>
  <c r="AA81" i="1"/>
  <c r="AA82" i="1"/>
  <c r="AA89" i="1"/>
  <c r="AA90" i="1"/>
  <c r="AA91" i="1"/>
  <c r="AA92" i="1"/>
  <c r="AA93" i="1"/>
  <c r="AA94" i="1"/>
  <c r="AA78" i="1"/>
  <c r="AA60" i="1"/>
  <c r="AA61" i="1"/>
  <c r="AA62" i="1"/>
  <c r="AA63" i="1"/>
  <c r="AA64" i="1"/>
  <c r="AA65" i="1"/>
  <c r="AA66" i="1"/>
  <c r="AA73" i="1"/>
  <c r="AA74" i="1"/>
  <c r="AA59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55" i="1"/>
  <c r="AA25" i="1"/>
  <c r="K1" i="9"/>
  <c r="AA237" i="1"/>
  <c r="AA56" i="1" l="1"/>
  <c r="AA75" i="1"/>
  <c r="AA142" i="1"/>
  <c r="AA95" i="1"/>
  <c r="Y144" i="1" l="1"/>
</calcChain>
</file>

<file path=xl/sharedStrings.xml><?xml version="1.0" encoding="utf-8"?>
<sst xmlns="http://schemas.openxmlformats.org/spreadsheetml/2006/main" count="578" uniqueCount="360">
  <si>
    <t>PROPOSTA COMERCIAL</t>
  </si>
  <si>
    <t>Item</t>
  </si>
  <si>
    <t>Qtd.</t>
  </si>
  <si>
    <t>Un.</t>
  </si>
  <si>
    <t>E-mail:</t>
  </si>
  <si>
    <t>Atenciosamente,</t>
  </si>
  <si>
    <t>Cidade:</t>
  </si>
  <si>
    <t>CNPJ:</t>
  </si>
  <si>
    <t>I.E.:</t>
  </si>
  <si>
    <t>Preço unitário</t>
  </si>
  <si>
    <t>Preço Global</t>
  </si>
  <si>
    <t>ml</t>
  </si>
  <si>
    <t>Estamos a disposição para qualquer esclarecimento que se fizer necessário.</t>
  </si>
  <si>
    <t>mm</t>
  </si>
  <si>
    <t>Sistemas projetados em geossintéticos para a proteção ambiental</t>
  </si>
  <si>
    <t>Ezequiel 37:26</t>
  </si>
  <si>
    <t>Endereço de cobrança:</t>
  </si>
  <si>
    <t>Razão Social:</t>
  </si>
  <si>
    <t>.</t>
  </si>
  <si>
    <t>RQ.COM.01</t>
  </si>
  <si>
    <t xml:space="preserve"> </t>
  </si>
  <si>
    <t>1.</t>
  </si>
  <si>
    <t>2.</t>
  </si>
  <si>
    <t>3.</t>
  </si>
  <si>
    <t>4.</t>
  </si>
  <si>
    <t>5.</t>
  </si>
  <si>
    <t>6.</t>
  </si>
  <si>
    <t>Contrato Seagro X Cliente</t>
  </si>
  <si>
    <t>Sim</t>
  </si>
  <si>
    <t>Não</t>
  </si>
  <si>
    <t>Fio de solda/PEAD (aporte)</t>
  </si>
  <si>
    <t>Perfil de engelock/PEAD</t>
  </si>
  <si>
    <t>Barra chata de alumínio</t>
  </si>
  <si>
    <t>7.</t>
  </si>
  <si>
    <t>8.</t>
  </si>
  <si>
    <t>Caixa de Pino (100 unid)</t>
  </si>
  <si>
    <t>Caixa de Bala (100 unid)</t>
  </si>
  <si>
    <t>9.</t>
  </si>
  <si>
    <t>Caixa de Arruela (100 unid)</t>
  </si>
  <si>
    <t>10.</t>
  </si>
  <si>
    <t>Spark-test</t>
  </si>
  <si>
    <t>11.</t>
  </si>
  <si>
    <t>12.</t>
  </si>
  <si>
    <t>Anexo I-Proposta Comercial</t>
  </si>
  <si>
    <t>Anexo II-Pedido de Serviço</t>
  </si>
  <si>
    <t>Integração</t>
  </si>
  <si>
    <t>E:mail: ______________________________</t>
  </si>
  <si>
    <t>Documentos Autenticados</t>
  </si>
  <si>
    <t>_________________________________________</t>
  </si>
  <si>
    <t>Espessura: _____________</t>
  </si>
  <si>
    <t xml:space="preserve">Kit Inox (fita abraçadeira e </t>
  </si>
  <si>
    <t>fecho macho/fêmea)</t>
  </si>
  <si>
    <t>Ajudantes 6 (seis)</t>
  </si>
  <si>
    <t>13.</t>
  </si>
  <si>
    <t>14.</t>
  </si>
  <si>
    <t>CND</t>
  </si>
  <si>
    <t>kg</t>
  </si>
  <si>
    <t xml:space="preserve">INFORMAÇÕES ADICIONAIS A PROPOSTA COMERCIAL Nº. </t>
  </si>
  <si>
    <t>(Distância máxima de 100 metros)</t>
  </si>
  <si>
    <t>Aporte de PEAD em forma de fio 4 mm</t>
  </si>
  <si>
    <t>m2</t>
  </si>
  <si>
    <t>Prover boas condições de suporte do solo e da estabilidade do talude;</t>
  </si>
  <si>
    <t>Proposta n.:</t>
  </si>
  <si>
    <t>Descrição</t>
  </si>
  <si>
    <t>Estadia e alimentação de nossa equipe</t>
  </si>
  <si>
    <r>
      <t>Seagrovent</t>
    </r>
    <r>
      <rPr>
        <sz val="9"/>
        <rFont val="Calibri"/>
        <family val="2"/>
      </rPr>
      <t>®</t>
    </r>
    <r>
      <rPr>
        <sz val="9"/>
        <rFont val="Arial"/>
        <family val="2"/>
      </rPr>
      <t xml:space="preserve"> - peça para arremate do sistema ventilação</t>
    </r>
  </si>
  <si>
    <t>Caixa pré-fabricada em PEAD para arremate de extravasor fundo</t>
  </si>
  <si>
    <t>Conjunto de pino liso, fincapino e arruela de freio p/ fixação</t>
  </si>
  <si>
    <t>15.</t>
  </si>
  <si>
    <t>SEAGRO</t>
  </si>
  <si>
    <t>Abraçadeiras em aço inóx para arremates de tubulações até 300 mm</t>
  </si>
  <si>
    <t>Perfil Seagrolock em PEAD para arremates em estruturas de concreto</t>
  </si>
  <si>
    <t>Arremates em perfis TTT com extrusão de PEAD</t>
  </si>
  <si>
    <t>Abraçadeiras em aço inóx p/ arremates de tubulações de 300 à 600 mm</t>
  </si>
  <si>
    <t>De acordo:</t>
  </si>
  <si>
    <t>Nome e assinatura do representante legal</t>
  </si>
  <si>
    <t>Endereço de faturamento:</t>
  </si>
  <si>
    <t>Endereço de entrega:</t>
  </si>
  <si>
    <t>estes dados. Na ausência do documento contratutal específico, a aprovação desta proposta terá valor para todos os fins e direitos.)</t>
  </si>
  <si>
    <t>páginas e assinatura do representante legal, bem como o preenchimento dos dados abaixo:</t>
  </si>
  <si>
    <t>Para a eventual aprovação da presente proposta, solicitamos a devolução de uma cópia da mesma com os vistos nas respectivas</t>
  </si>
  <si>
    <t>Fornecimento das EPI´s, guarda de ferramentas e equipamentos;</t>
  </si>
  <si>
    <t>Manutenção do PPP-Programa Profissiográfico Previdenciário dos nossos funcionários, conforme lei 3.048/99 do INSS;</t>
  </si>
  <si>
    <t>Manutenção do PPRA para os nossos funcionários, conforme NR9, Lei 6514/77 do MTE e IN 118 do INSS;</t>
  </si>
  <si>
    <t>Manutenção do PCMSO dos nossos funcionários, conforme NR7, Lei 6514/77 do MTE e IN 118 do INSS;</t>
  </si>
  <si>
    <t>Fornecimento de todos os equipamentos necessários à execução dos serviços propostos nos padrões exigidos por Norma;</t>
  </si>
  <si>
    <t>Permitir à SEAGRO a divulgação dos serviços executados;</t>
  </si>
  <si>
    <t>Manter o local desimpedido à nossa equipe e impedido às pessoas que possam prejudicar nossos serviços;</t>
  </si>
  <si>
    <t>Proposta n.º:</t>
  </si>
  <si>
    <t>Serviço:</t>
  </si>
  <si>
    <t>A</t>
  </si>
  <si>
    <t>B</t>
  </si>
  <si>
    <t>VALOR GLOBAL</t>
  </si>
  <si>
    <t>C</t>
  </si>
  <si>
    <t>SERVIÇOS DE INSTALAÇÃO DE GEOMEMBRANAS DE PEAD</t>
  </si>
  <si>
    <t>Cj.</t>
  </si>
  <si>
    <t>D</t>
  </si>
  <si>
    <t>CUSTOS COMPLEMENTARES:</t>
  </si>
  <si>
    <t>Deslocamento rodoviário ou aéreo de nossa equipe</t>
  </si>
  <si>
    <t>Vb.</t>
  </si>
  <si>
    <t>Espessura:  _____________</t>
  </si>
  <si>
    <t>Abraçadeira em aço Inox</t>
  </si>
  <si>
    <t>sob medida</t>
  </si>
  <si>
    <t>16.</t>
  </si>
  <si>
    <t>17.</t>
  </si>
  <si>
    <t>CLIENTE</t>
  </si>
  <si>
    <t>Geomembrana na obra</t>
  </si>
  <si>
    <t>Geomembrana da Seagro</t>
  </si>
  <si>
    <t>Energia elétrica 220V monof</t>
  </si>
  <si>
    <t>Gerador acima de 7 KWA</t>
  </si>
  <si>
    <t>Destinação da sobra de</t>
  </si>
  <si>
    <t>materiais/PEAD</t>
  </si>
  <si>
    <r>
      <t xml:space="preserve">3/4x1/8" liga 6063-T6 </t>
    </r>
    <r>
      <rPr>
        <b/>
        <sz val="11"/>
        <rFont val="Arial"/>
        <family val="2"/>
      </rPr>
      <t xml:space="preserve">(___)  </t>
    </r>
    <r>
      <rPr>
        <sz val="11"/>
        <rFont val="Arial"/>
        <family val="2"/>
      </rPr>
      <t xml:space="preserve">1x1/8' liga 6063-T6 </t>
    </r>
    <r>
      <rPr>
        <b/>
        <sz val="11"/>
        <rFont val="Arial"/>
        <family val="2"/>
      </rPr>
      <t>(___)</t>
    </r>
  </si>
  <si>
    <r>
      <t>Quem fornece?  Seagro</t>
    </r>
    <r>
      <rPr>
        <b/>
        <sz val="11"/>
        <rFont val="Arial"/>
        <family val="2"/>
      </rPr>
      <t xml:space="preserve"> (___)                </t>
    </r>
    <r>
      <rPr>
        <sz val="11"/>
        <rFont val="Arial"/>
        <family val="2"/>
      </rPr>
      <t>Cliente</t>
    </r>
    <r>
      <rPr>
        <b/>
        <sz val="11"/>
        <rFont val="Arial"/>
        <family val="2"/>
      </rPr>
      <t xml:space="preserve"> (___)</t>
    </r>
  </si>
  <si>
    <t>Telefone: ________________________________</t>
  </si>
  <si>
    <r>
      <t xml:space="preserve">1.1/2 x1/8' liga 6063-T6 </t>
    </r>
    <r>
      <rPr>
        <b/>
        <sz val="11"/>
        <rFont val="Arial"/>
        <family val="2"/>
      </rPr>
      <t>(___)</t>
    </r>
    <r>
      <rPr>
        <sz val="11"/>
        <rFont val="Arial"/>
        <family val="2"/>
      </rPr>
      <t xml:space="preserve"> </t>
    </r>
  </si>
  <si>
    <t>________________________________________________</t>
  </si>
  <si>
    <t xml:space="preserve">Polegada: ______________ </t>
  </si>
  <si>
    <t>Exames/Saúde Adicionais</t>
  </si>
  <si>
    <t xml:space="preserve">____________________________________________ </t>
  </si>
  <si>
    <t>________________________________________________________________________________________</t>
  </si>
  <si>
    <t>Outros Documentos: _______________________________________________________________________</t>
  </si>
  <si>
    <t>Preço: ______________________________________</t>
  </si>
  <si>
    <t>Quais: ______________________________________</t>
  </si>
  <si>
    <t>Telefone: __________________ Fax:___________________</t>
  </si>
  <si>
    <t>A quem enviar/doc.: ___________________________</t>
  </si>
  <si>
    <t>____________________________________________</t>
  </si>
  <si>
    <t>Data/hora: ___________________________________</t>
  </si>
  <si>
    <t xml:space="preserve">Motivo: _____________________________________ </t>
  </si>
  <si>
    <t>Polegada: ___________________________________</t>
  </si>
  <si>
    <t xml:space="preserve">Kg: _________________________________________ </t>
  </si>
  <si>
    <t>Motivo: _____________</t>
  </si>
  <si>
    <t>Metros: ______________________________________</t>
  </si>
  <si>
    <t>Quantidade: __________________________________</t>
  </si>
  <si>
    <t>E-mail: ______________________________________</t>
  </si>
  <si>
    <t xml:space="preserve">Quant.:  ____________ </t>
  </si>
  <si>
    <t xml:space="preserve">Quant.:_____________ </t>
  </si>
  <si>
    <t xml:space="preserve">Fotos </t>
  </si>
  <si>
    <t>18.</t>
  </si>
  <si>
    <t>Comprovante de pagamento</t>
  </si>
  <si>
    <t xml:space="preserve">Revisão Anual </t>
  </si>
  <si>
    <t>Outras Informações: ___________________________</t>
  </si>
  <si>
    <t>Quais: _______________ Preço: _________________</t>
  </si>
  <si>
    <t>Anexo III-Confirmação para o</t>
  </si>
  <si>
    <t>Início dos Serviços</t>
  </si>
  <si>
    <t>Cartão CNPJ do Cliente</t>
  </si>
  <si>
    <t>Documentos da SEAGRO solicitados pelo Cliente:  _______________________________________________</t>
  </si>
  <si>
    <t>DOCUMENTAÇÃO DO CLIENTE</t>
  </si>
  <si>
    <t>DOCUMENTAÇÃO DA SEAGRO</t>
  </si>
  <si>
    <t>1.2.</t>
  </si>
  <si>
    <t>1.3.</t>
  </si>
  <si>
    <t>1.4.</t>
  </si>
  <si>
    <t>1.1.</t>
  </si>
  <si>
    <t>Documentos do FUNCIONÁRIO solicitados pelo Cliente: __________________________________________</t>
  </si>
  <si>
    <t>Instalação de geocompostos de tela de PEAD e geotêxtil para sistema de drenagem</t>
  </si>
  <si>
    <t>Deslocamento rodoviário ou aéreo de equipe de engenharia</t>
  </si>
  <si>
    <t>V60</t>
  </si>
  <si>
    <t>Cuidar para que o serviço fique protegido da ação voluntária (ou não) que venha a afetar a estanqueidade e a qualidade dos serviços;</t>
  </si>
  <si>
    <t>(OBS.: o preenchimento das informações acima são necessárias na ausência de um documento de ordem de compra em que conste</t>
  </si>
  <si>
    <t>Concluído nossos serviços, qualquer trabalho na área que possa afetá-los só poderá ser feito após aviso prévio, por escrito, à SEAGRO.</t>
  </si>
  <si>
    <t>Nome do encarregado da obra: ___________________________________________________</t>
  </si>
  <si>
    <t>Eng.o Eduardo Paulo Pancini</t>
  </si>
  <si>
    <t>Instalação Geomembrana PEAD em espessura de 1,50 mm lisa</t>
  </si>
  <si>
    <t>Instalação Geomembrana PEAD em espessura de 2,50 mm lisa</t>
  </si>
  <si>
    <t>Sub</t>
  </si>
  <si>
    <t xml:space="preserve">Arremates específicos em tubulações e/ou estruturas específicas </t>
  </si>
  <si>
    <t>MATERIAIS E EQUIPAMENTOS COMPLEMENTARES AOS SERVIÇOS DE INSTALAÇÃO:</t>
  </si>
  <si>
    <t>MATERIAIS BÁSICOS</t>
  </si>
  <si>
    <t>Geomembrana de Argila GCL</t>
  </si>
  <si>
    <t>Sub A</t>
  </si>
  <si>
    <t>1. Descrição dos serviços prestados e materiais básicos, complementares e opcionais utilizados:</t>
  </si>
  <si>
    <t>B) O item D são os materiais básicos, objeto de nossos serviços de instalação, que serão fornecidos diretamente pelos respectivos fabricantes.</t>
  </si>
  <si>
    <t>A)</t>
  </si>
  <si>
    <t>A) De execução:</t>
  </si>
  <si>
    <t>C) Validade da proposta:</t>
  </si>
  <si>
    <t>B) Para início:</t>
  </si>
  <si>
    <t>4. Prazos:</t>
  </si>
  <si>
    <t>3. Condição de pagamento:</t>
  </si>
  <si>
    <t>5. Observações:</t>
  </si>
  <si>
    <t>B)</t>
  </si>
  <si>
    <t>C)</t>
  </si>
  <si>
    <t>D)</t>
  </si>
  <si>
    <t>E)</t>
  </si>
  <si>
    <r>
      <t xml:space="preserve">Para efeito de </t>
    </r>
    <r>
      <rPr>
        <b/>
        <sz val="9"/>
        <rFont val="Arial"/>
        <family val="2"/>
      </rPr>
      <t>medição</t>
    </r>
    <r>
      <rPr>
        <sz val="9"/>
        <rFont val="Arial"/>
        <family val="2"/>
      </rPr>
      <t xml:space="preserve"> e </t>
    </r>
    <r>
      <rPr>
        <b/>
        <sz val="9"/>
        <rFont val="Arial"/>
        <family val="2"/>
      </rPr>
      <t>faturamento</t>
    </r>
    <r>
      <rPr>
        <sz val="9"/>
        <rFont val="Arial"/>
        <family val="2"/>
      </rPr>
      <t>, será considerada a bobina instalada ou metro linear da bobina instalada, bem como apenas os</t>
    </r>
  </si>
  <si>
    <t>materiais auxiliares efetivamente utilizados.</t>
  </si>
  <si>
    <t>6. Informações complementares:</t>
  </si>
  <si>
    <t>funcionários. Também estão considerados apenas os exames médicos usuais das nossas atividades. Custos de exames</t>
  </si>
  <si>
    <t>específicos serão repassados ao contratante.</t>
  </si>
  <si>
    <r>
      <t xml:space="preserve">Os preços apresentados estão considerando a </t>
    </r>
    <r>
      <rPr>
        <b/>
        <sz val="10"/>
        <rFont val="Arial"/>
        <family val="2"/>
      </rPr>
      <t>NÃO</t>
    </r>
    <r>
      <rPr>
        <sz val="10"/>
        <rFont val="Arial"/>
        <family val="2"/>
      </rPr>
      <t xml:space="preserve"> incidência de periculosidade e insalubridade nos salários de nossos</t>
    </r>
  </si>
  <si>
    <t>em nossa proposta.</t>
  </si>
  <si>
    <t>fornecendo também a ART (Anotação de Responsabilidade Técnica). Os valores para tais serviços deverão estar menciondos</t>
  </si>
  <si>
    <t>A Seagro Engenharia poderá apresentar em todas as obras executadas relatórios completos dos serviços (testes, medição, modulação),</t>
  </si>
  <si>
    <t>7. Obrigações da contratante:</t>
  </si>
  <si>
    <t>A base deverá estar compactada, lisa, isenta de qualquer objeto contundente que possa ferir os geossintéticos a serem instalados;</t>
  </si>
  <si>
    <t xml:space="preserve">Ajustar em definitivo os serviços e obras que interfiram na execução dos nossos serviços, tais como tubos, valas de ancoragem, etc., </t>
  </si>
  <si>
    <t>F)</t>
  </si>
  <si>
    <t>G)</t>
  </si>
  <si>
    <t>H)</t>
  </si>
  <si>
    <t>I)</t>
  </si>
  <si>
    <t>J)</t>
  </si>
  <si>
    <t>K)</t>
  </si>
  <si>
    <t>8. Obrigações da SEAGRO:</t>
  </si>
  <si>
    <t>responsabilidades trabalhistas;</t>
  </si>
  <si>
    <t>pessoal até o local do serviço. Eventualmente poderemos sub-contratar outras empresas de mão-de-obra com as mesmas</t>
  </si>
  <si>
    <t>Fornecimento do serviço com mão-de-obra especializada devidamente registrada (obrigações trabalhista e sociais), transporte do</t>
  </si>
  <si>
    <t>Atendimento às Normas internas do CONTRATANTE no que se refere a segurança do trabalho, organização e procedimentos internos;</t>
  </si>
  <si>
    <t>Selante monocompente a base de poliuretando (Cartcho de 310 ml)</t>
  </si>
  <si>
    <t>Gerador Gasolina 220 V monofásico 10 KVA</t>
  </si>
  <si>
    <t>CX</t>
  </si>
  <si>
    <t>Argamassa polimérica a base de cimentos especiais, bi-componente (Caixa 18 Kg)</t>
  </si>
  <si>
    <t>Argamassa recuperação estrutural bi-componente tixicotrópica (Caixa 20 kg)</t>
  </si>
  <si>
    <t xml:space="preserve">Manutenção de geomembranas para recuperação de sua estanqueidade </t>
  </si>
  <si>
    <t>Recuperação de revestimento de alvenaria com argamassa de alta resistência</t>
  </si>
  <si>
    <t>Impermeabilização em 03 demãos de argamassa polimérica</t>
  </si>
  <si>
    <t>Geomembrana PEAD em espessura de 0,80 mm lisa</t>
  </si>
  <si>
    <t>Geomembrana PEAD em espessura de 2,50 mm lisa</t>
  </si>
  <si>
    <t>Aporte PEAD 4 mm</t>
  </si>
  <si>
    <t>Kg</t>
  </si>
  <si>
    <t>Encamisamento das tubulações para arremate em PEAD</t>
  </si>
  <si>
    <t>A) Os itens A , B e C serão fornecidos diretamente pela SEAGRO para a execução dos nossos serviços;</t>
  </si>
  <si>
    <t>Instalação Geomembrana PEAD em espessura de 1,00 mm lisa</t>
  </si>
  <si>
    <t xml:space="preserve">Instalação Geogrelha </t>
  </si>
  <si>
    <t>Geomembrana PEAD em espessura de 1,00 mm lisa</t>
  </si>
  <si>
    <t>Geomembrana PEAD em espessura de 0,80 mm texturizada</t>
  </si>
  <si>
    <t>Geomembrana PEAD em espessura de 1,00 mm texturizada</t>
  </si>
  <si>
    <t>Geomembrana PEAD em espessura de 1,50 mm texturizada</t>
  </si>
  <si>
    <t>Geomembrana PEAD em espessura de 2,00 mm texturizada</t>
  </si>
  <si>
    <t>Geotêxtil com gramatura de 300g/m2</t>
  </si>
  <si>
    <t>Geotêxtil com gramatura de 600g/m2</t>
  </si>
  <si>
    <t>Geotêxtil com gramatura de 200g/m2</t>
  </si>
  <si>
    <t>Geotêxtil com gramatura de 400g/m2</t>
  </si>
  <si>
    <t xml:space="preserve">Geocomposto 1L de tela de PEAD com geotêxtil </t>
  </si>
  <si>
    <t>Instalação Geomembrana PEAD em espessura de 0,80 mm texturizada</t>
  </si>
  <si>
    <t>Instalação Geomembrana PEAD em espessura de 1,00 mm texturizada</t>
  </si>
  <si>
    <t>Instalação Geomembrana PEAD em espessura de 1,50 mm texturizada</t>
  </si>
  <si>
    <t>Instalação Geomembrana PEAD em espessura de 2,00 mm texturizada</t>
  </si>
  <si>
    <t>Instalação Geomembrana PEAD em espessura de 2,50 mm texturizada</t>
  </si>
  <si>
    <t>2. Do Faturamento:</t>
  </si>
  <si>
    <r>
      <t xml:space="preserve">Revisão com detector de descontinuidade - </t>
    </r>
    <r>
      <rPr>
        <i/>
        <sz val="9"/>
        <rFont val="Arial"/>
        <family val="2"/>
      </rPr>
      <t>SparkTest</t>
    </r>
  </si>
  <si>
    <t>Vb</t>
  </si>
  <si>
    <t>Arremates em PEAD em tubulações emergentes na geomembrana</t>
  </si>
  <si>
    <t>Arremates em PEAD em pilaretes emergentes na geomembrana</t>
  </si>
  <si>
    <r>
      <t xml:space="preserve">Tubo dreno perfurado </t>
    </r>
    <r>
      <rPr>
        <sz val="9"/>
        <rFont val="Calibri"/>
        <family val="2"/>
      </rPr>
      <t>Ø65</t>
    </r>
    <r>
      <rPr>
        <sz val="9"/>
        <rFont val="Arial"/>
        <family val="2"/>
      </rPr>
      <t xml:space="preserve"> mm</t>
    </r>
  </si>
  <si>
    <t>Geomembrana PEAD em espessura de 1,50 mm lisa</t>
  </si>
  <si>
    <t>Dias</t>
  </si>
  <si>
    <t>Perfil  em PEAD para arremates em estruturas de concreto</t>
  </si>
  <si>
    <t>dias</t>
  </si>
  <si>
    <t>FRETE</t>
  </si>
  <si>
    <t>VB</t>
  </si>
  <si>
    <t>Instalação Geomembrana PEAD em espessura de 2,00 mm lisa</t>
  </si>
  <si>
    <t>Geomembrana PEAD em espessura de 2,00 mm lisa</t>
  </si>
  <si>
    <t>H.D</t>
  </si>
  <si>
    <t>Conjunto de equipamentos para Biodigestor (queimador, abraçadeiras e válvula alívio)</t>
  </si>
  <si>
    <t>CJ</t>
  </si>
  <si>
    <t>Serviços específicos de instalação de geomembrana de PEAD nova à já instalada</t>
  </si>
  <si>
    <t>Crea SP 1991287</t>
  </si>
  <si>
    <t xml:space="preserve">Instalação de GCL </t>
  </si>
  <si>
    <t>Fita aço-inóx (1½x1/8") para fixação</t>
  </si>
  <si>
    <t>GEOGRELHA 65 x 65 kn/m (módulo 850 Kn/m a 12%)</t>
  </si>
  <si>
    <t>Geomembrana PEAD em espessura de 1,00 mm lisa - RETALHO</t>
  </si>
  <si>
    <t>20 dias da emissão da proposta.</t>
  </si>
  <si>
    <t>A combinar;</t>
  </si>
  <si>
    <t>PROJETO EXECUTIVO DA INST E FORNECIMENTO DA GEOMEMBRANA</t>
  </si>
  <si>
    <t>Georrede 5 mm</t>
  </si>
  <si>
    <t>Equipamentos complementares ( Munck, Máquinas, etc)</t>
  </si>
  <si>
    <t>Mão-de-obra auxiliar para os trabalhos de preparo e instalação</t>
  </si>
  <si>
    <r>
      <t xml:space="preserve">Tubo dreno perfurado </t>
    </r>
    <r>
      <rPr>
        <sz val="9"/>
        <rFont val="Calibri"/>
        <family val="2"/>
      </rPr>
      <t>Ø</t>
    </r>
    <r>
      <rPr>
        <sz val="9"/>
        <rFont val="Arial"/>
        <family val="2"/>
      </rPr>
      <t>100 mm</t>
    </r>
  </si>
  <si>
    <r>
      <t xml:space="preserve">Tubo corrugado não perfurado </t>
    </r>
    <r>
      <rPr>
        <sz val="9"/>
        <rFont val="Calibri"/>
        <family val="2"/>
      </rPr>
      <t>Ø</t>
    </r>
    <r>
      <rPr>
        <sz val="9"/>
        <rFont val="Arial"/>
        <family val="2"/>
      </rPr>
      <t>100 mm</t>
    </r>
  </si>
  <si>
    <t>Dias de trabalho que se tornarem improdutivos pelo não cumprimento destas obrigações estarão sujeitos a cobrança do valor diário</t>
  </si>
  <si>
    <t>IPI</t>
  </si>
  <si>
    <t>Difal</t>
  </si>
  <si>
    <t>Geocomposto 2L de tela de PEAD com geotêxtil</t>
  </si>
  <si>
    <t>Transporte de funcionários no local da obra</t>
  </si>
  <si>
    <t>Banheiro Químico</t>
  </si>
  <si>
    <t>Descarte de resíduos gerados</t>
  </si>
  <si>
    <t>Perfuração direcional por MND - Método não destrutivo</t>
  </si>
  <si>
    <t>introduz a aplicação do DIFAL para
operações interestaduais para consumidor final e também não contribuinte.</t>
  </si>
  <si>
    <t>B.2) É por conta do contratante o pagamento de diferencial de ICMS ou ST cobrado no Estado de destino, de acordo com à EC87/2015,  que</t>
  </si>
  <si>
    <r>
      <t xml:space="preserve">O faturamento de nossos serviços será feito pela empresa </t>
    </r>
    <r>
      <rPr>
        <b/>
        <sz val="9"/>
        <rFont val="Arial"/>
        <family val="2"/>
      </rPr>
      <t>EDUARDO PAULO PANCINI EIRELE - EPP</t>
    </r>
    <r>
      <rPr>
        <sz val="9"/>
        <rFont val="Arial"/>
        <family val="2"/>
      </rPr>
      <t xml:space="preserve">, CNPJ.: 14.816.592/0001-29, </t>
    </r>
  </si>
  <si>
    <t>Certificação da Qualidade conforme recomendações da NBR 16.199</t>
  </si>
  <si>
    <t>Instalação de Tubo Dreno Perfurado de d=100mm</t>
  </si>
  <si>
    <t>Tapete de Dreno</t>
  </si>
  <si>
    <t>Bidim Geotêxtil Tecido TC L=2,3m</t>
  </si>
  <si>
    <t>A) Os itens A , B e C: medição quinzenal - ou ao final dos serviços - com pagamento a 15 dias;</t>
  </si>
  <si>
    <t>Lona plástica 200 g/m2</t>
  </si>
  <si>
    <t>Instalação Geomembrana PEAD em espessura de 0,80 mm lisa</t>
  </si>
  <si>
    <t>Crea: 060120112-0</t>
  </si>
  <si>
    <t>de R$ 1.500,00 mais as despesas de deslocamento apresentadas nesta proposta;</t>
  </si>
  <si>
    <t xml:space="preserve">de Obras) e obrigatoriamente faremos a retenção do INSS, alíquota de 11% (Onze por cento), conforme Instrução Normativa 971/2009-112. </t>
  </si>
  <si>
    <t>Também será feita a retenção do ISS - Imposto sobre Serviço - na alíquota 4,31% sobre o serviço e está dispensada das contribuições federais</t>
  </si>
  <si>
    <t>por ser uma empresa optante pelo Simples Nacional, conforme LC 123/2006. É responsabilidade do cliente o recolhimento das retenções.</t>
  </si>
  <si>
    <t>(Impermeabilização na Área da Construção Civil executada de forma isolada, conforme Anexo III que será enviado junto com a documentação de</t>
  </si>
  <si>
    <r>
      <rPr>
        <b/>
        <sz val="9"/>
        <rFont val="Arial"/>
        <family val="2"/>
      </rPr>
      <t>1</t>
    </r>
    <r>
      <rPr>
        <sz val="9"/>
        <rFont val="Arial"/>
        <family val="2"/>
      </rPr>
      <t xml:space="preserve">. Quando o cliente informar a matrícula </t>
    </r>
    <r>
      <rPr>
        <b/>
        <sz val="9"/>
        <rFont val="Arial"/>
        <family val="2"/>
      </rPr>
      <t>CEI</t>
    </r>
    <r>
      <rPr>
        <sz val="9"/>
        <rFont val="Arial"/>
        <family val="2"/>
      </rPr>
      <t xml:space="preserve"> (Cadastro Específico do INSS) de sua obra: utilizaremos o Código de Atividade </t>
    </r>
    <r>
      <rPr>
        <b/>
        <sz val="9"/>
        <rFont val="Arial"/>
        <family val="2"/>
      </rPr>
      <t>7.02</t>
    </r>
    <r>
      <rPr>
        <sz val="9"/>
        <rFont val="Arial"/>
        <family val="2"/>
      </rPr>
      <t xml:space="preserve"> (Administração </t>
    </r>
  </si>
  <si>
    <r>
      <rPr>
        <b/>
        <sz val="9"/>
        <rFont val="Arial"/>
        <family val="2"/>
      </rPr>
      <t>2</t>
    </r>
    <r>
      <rPr>
        <sz val="9"/>
        <rFont val="Arial"/>
        <family val="2"/>
      </rPr>
      <t xml:space="preserve">. Quando o cliente </t>
    </r>
    <r>
      <rPr>
        <b/>
        <sz val="9"/>
        <rFont val="Arial"/>
        <family val="2"/>
      </rPr>
      <t>NÃO</t>
    </r>
    <r>
      <rPr>
        <sz val="9"/>
        <rFont val="Arial"/>
        <family val="2"/>
      </rPr>
      <t xml:space="preserve"> informar a matrícula </t>
    </r>
    <r>
      <rPr>
        <b/>
        <sz val="9"/>
        <rFont val="Arial"/>
        <family val="2"/>
      </rPr>
      <t>CEI</t>
    </r>
    <r>
      <rPr>
        <sz val="9"/>
        <rFont val="Arial"/>
        <family val="2"/>
      </rPr>
      <t xml:space="preserve"> (Cadastro Específico do INSS) de sua obra: utilizaremos o Código de Atividade </t>
    </r>
    <r>
      <rPr>
        <b/>
        <sz val="9"/>
        <rFont val="Arial"/>
        <family val="2"/>
      </rPr>
      <t>7.07</t>
    </r>
    <r>
      <rPr>
        <sz val="9"/>
        <rFont val="Arial"/>
        <family val="2"/>
      </rPr>
      <t xml:space="preserve"> </t>
    </r>
  </si>
  <si>
    <r>
      <t xml:space="preserve">de faturamento) e </t>
    </r>
    <r>
      <rPr>
        <b/>
        <sz val="9"/>
        <rFont val="Arial"/>
        <family val="2"/>
      </rPr>
      <t>NÃO</t>
    </r>
    <r>
      <rPr>
        <sz val="9"/>
        <rFont val="Arial"/>
        <family val="2"/>
      </rPr>
      <t xml:space="preserve"> faremos a retenção do INSS e, também </t>
    </r>
    <r>
      <rPr>
        <b/>
        <sz val="9"/>
        <rFont val="Arial"/>
        <family val="2"/>
      </rPr>
      <t>NÃO,</t>
    </r>
    <r>
      <rPr>
        <sz val="9"/>
        <rFont val="Arial"/>
        <family val="2"/>
      </rPr>
      <t xml:space="preserve"> do ISS (passa a ser recolhido em conjunto com o DAS).</t>
    </r>
  </si>
  <si>
    <t>Tubo PVC Marron 50 mm</t>
  </si>
  <si>
    <t>ART - Anotação de Responsabilidade Técnica</t>
  </si>
  <si>
    <t>Geocélula Polipropileno FC 08/20</t>
  </si>
  <si>
    <t>Geocélula Polipropileno FC 08/40</t>
  </si>
  <si>
    <t xml:space="preserve">seagro@seagro.com.br </t>
  </si>
  <si>
    <t>B) O item D: pagamento à 15 ddl, FOB São Paulo</t>
  </si>
  <si>
    <t>Ω</t>
  </si>
  <si>
    <t>Instalação de Geotêxtil</t>
  </si>
  <si>
    <t>Mão-de-obra de solda de Tubos de PEAD por Eletrofusão</t>
  </si>
  <si>
    <t>Locação de equipamento para solda de tubo de PEAD por eletrofusão</t>
  </si>
  <si>
    <t>Corda de Nylon Trançada Branca 12 ml - rolo com 220 m</t>
  </si>
  <si>
    <t>Container Modelo Revestido</t>
  </si>
  <si>
    <r>
      <t xml:space="preserve">Tubo corrugado perfurado </t>
    </r>
    <r>
      <rPr>
        <sz val="9"/>
        <rFont val="Calibri"/>
        <family val="2"/>
      </rPr>
      <t>Ø</t>
    </r>
    <r>
      <rPr>
        <sz val="9"/>
        <rFont val="Arial"/>
        <family val="2"/>
      </rPr>
      <t>230 mm</t>
    </r>
  </si>
  <si>
    <t>Tubo de PEAD liso Ø110 mm SDR26 PN6</t>
  </si>
  <si>
    <t>Tampão Tubo PEAD liso Ø110 mm SDR26 PN6</t>
  </si>
  <si>
    <t>Luva para eletrofusão Tubo PEAD</t>
  </si>
  <si>
    <t>Luva para eletrofusão Tubo PEAD 45o</t>
  </si>
  <si>
    <t>Luva para eletrofusão Tubo PEAD 90o</t>
  </si>
  <si>
    <t>ISOPOR</t>
  </si>
  <si>
    <t>Infor.</t>
  </si>
  <si>
    <t>EST</t>
  </si>
  <si>
    <t>DF</t>
  </si>
  <si>
    <t>AC</t>
  </si>
  <si>
    <t>AL</t>
  </si>
  <si>
    <t>AP</t>
  </si>
  <si>
    <t>AM</t>
  </si>
  <si>
    <t>BA</t>
  </si>
  <si>
    <t>CE</t>
  </si>
  <si>
    <t>ES</t>
  </si>
  <si>
    <t>GO</t>
  </si>
  <si>
    <t>MA</t>
  </si>
  <si>
    <t>MT</t>
  </si>
  <si>
    <t>MS</t>
  </si>
  <si>
    <t>MG</t>
  </si>
  <si>
    <t>PA</t>
  </si>
  <si>
    <t>PB</t>
  </si>
  <si>
    <t>PR</t>
  </si>
  <si>
    <t>PE</t>
  </si>
  <si>
    <t>PI</t>
  </si>
  <si>
    <t>RJ</t>
  </si>
  <si>
    <t>RN</t>
  </si>
  <si>
    <t>RS</t>
  </si>
  <si>
    <t>RO</t>
  </si>
  <si>
    <t>RR</t>
  </si>
  <si>
    <t>SC</t>
  </si>
  <si>
    <t>SP</t>
  </si>
  <si>
    <t>SE</t>
  </si>
  <si>
    <t>TO</t>
  </si>
  <si>
    <r>
      <t xml:space="preserve">B.1) Nas colunas IPI e Difal são mencionadas as alíquotas </t>
    </r>
    <r>
      <rPr>
        <b/>
        <sz val="9"/>
        <rFont val="Arial"/>
        <family val="2"/>
      </rPr>
      <t xml:space="preserve">que </t>
    </r>
    <r>
      <rPr>
        <b/>
        <sz val="10"/>
        <color rgb="FFFF0000"/>
        <rFont val="Arial"/>
        <family val="2"/>
      </rPr>
      <t>já</t>
    </r>
    <r>
      <rPr>
        <b/>
        <sz val="9"/>
        <rFont val="Arial"/>
        <family val="2"/>
      </rPr>
      <t xml:space="preserve"> estão embutidas</t>
    </r>
    <r>
      <rPr>
        <sz val="9"/>
        <rFont val="Arial"/>
        <family val="2"/>
      </rPr>
      <t xml:space="preserve"> no valor mencionado na coluna Preço Unitário</t>
    </r>
  </si>
  <si>
    <t>(14) 9 8121.5444</t>
  </si>
  <si>
    <t>(11) 9 8886.7699</t>
  </si>
  <si>
    <t>Geomembrana PEAD em espessura de 2,00 mm lisa - RETALHO</t>
  </si>
  <si>
    <t>Geomembrana PEAD em espessura de 0,80 mm lisa - RETALHO</t>
  </si>
  <si>
    <t>Geomembrana PEAD em espessura de 0,50 mm lisa - RETALHO</t>
  </si>
  <si>
    <t>Geomembrana PEAD em espessura de 1,50 mm lisa - RETALHO</t>
  </si>
  <si>
    <t xml:space="preserve">Construção Civil que se enquadra nos seguintes Códigos de Atividade do ISSQN, a saber: </t>
  </si>
  <si>
    <t>I.E.: 209.456.106-117, Rua Dr Antonio Xavier de Mendonça, 07-35 - Bauru- SP - 17.012-059. Somos uma empresa prestadora na área da</t>
  </si>
  <si>
    <t>7246- 04/19</t>
  </si>
  <si>
    <t>Sanetec - Saneamento e Tecnologia</t>
  </si>
  <si>
    <t>A/C.: Daniely Bassanezi</t>
  </si>
  <si>
    <t>(45) 3037-6952 / (46) 99914-4262</t>
  </si>
  <si>
    <t>ETE</t>
  </si>
  <si>
    <t>Cascavel</t>
  </si>
  <si>
    <t>danielyb@sanetec.com.br</t>
  </si>
  <si>
    <t>Previsão de 6 dias úteis de serviços ininterruptos;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</si>
</sst>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R$ &quot;* #,##0.00_);_(&quot;R$ &quot;* \(#,##0.00\);_(&quot;R$ &quot;* &quot;-&quot;??_);_(@_)"/>
  </numFmts>
  <fonts count="4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u/>
      <sz val="7.5"/>
      <color indexed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u/>
      <sz val="9"/>
      <name val="Arial"/>
      <family val="2"/>
    </font>
    <font>
      <sz val="9"/>
      <name val="Arial Rounded MT Bold"/>
      <family val="2"/>
    </font>
    <font>
      <u/>
      <sz val="9"/>
      <color indexed="12"/>
      <name val="Arial"/>
      <family val="2"/>
    </font>
    <font>
      <sz val="8"/>
      <name val="Arial"/>
      <family val="2"/>
    </font>
    <font>
      <i/>
      <sz val="12"/>
      <color indexed="17"/>
      <name val="Tahoma"/>
      <family val="2"/>
    </font>
    <font>
      <b/>
      <i/>
      <vertAlign val="superscript"/>
      <sz val="8"/>
      <color indexed="17"/>
      <name val="Tahoma"/>
      <family val="2"/>
    </font>
    <font>
      <b/>
      <i/>
      <vertAlign val="superscript"/>
      <sz val="9"/>
      <name val="Arial"/>
      <family val="2"/>
    </font>
    <font>
      <b/>
      <u/>
      <sz val="8"/>
      <color indexed="57"/>
      <name val="Arial"/>
      <family val="2"/>
    </font>
    <font>
      <u/>
      <sz val="9"/>
      <color indexed="12"/>
      <name val="Arial"/>
      <family val="2"/>
    </font>
    <font>
      <b/>
      <sz val="9"/>
      <color indexed="57"/>
      <name val="Arial"/>
      <family val="2"/>
    </font>
    <font>
      <i/>
      <sz val="9"/>
      <name val="Arial"/>
      <family val="2"/>
    </font>
    <font>
      <b/>
      <sz val="10"/>
      <color indexed="17"/>
      <name val="Arial Rounded MT Bold"/>
      <family val="2"/>
    </font>
    <font>
      <u/>
      <sz val="12"/>
      <color indexed="17"/>
      <name val="Verdana"/>
      <family val="2"/>
    </font>
    <font>
      <u/>
      <sz val="11"/>
      <name val="Arial"/>
      <family val="2"/>
    </font>
    <font>
      <sz val="14"/>
      <name val="Arial"/>
      <family val="2"/>
    </font>
    <font>
      <sz val="9"/>
      <name val="Calibri"/>
      <family val="2"/>
    </font>
    <font>
      <b/>
      <sz val="16"/>
      <name val="Arial"/>
      <family val="2"/>
    </font>
    <font>
      <u/>
      <sz val="11"/>
      <name val="Arial Black"/>
      <family val="2"/>
    </font>
    <font>
      <b/>
      <u/>
      <sz val="9"/>
      <color indexed="57"/>
      <name val="Arial"/>
      <family val="2"/>
    </font>
    <font>
      <b/>
      <sz val="14"/>
      <color indexed="17"/>
      <name val="Arial Rounded MT Bold"/>
      <family val="2"/>
    </font>
    <font>
      <u/>
      <sz val="10"/>
      <name val="Arial Black"/>
      <family val="2"/>
    </font>
    <font>
      <b/>
      <i/>
      <vertAlign val="superscript"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u/>
      <sz val="7.5"/>
      <color rgb="FFFF0000"/>
      <name val="Arial"/>
      <family val="2"/>
    </font>
    <font>
      <b/>
      <u/>
      <sz val="9"/>
      <color rgb="FFFF0000"/>
      <name val="Arial"/>
      <family val="2"/>
    </font>
    <font>
      <u/>
      <sz val="10"/>
      <color theme="11"/>
      <name val="Arial"/>
      <family val="2"/>
    </font>
    <font>
      <u/>
      <sz val="8"/>
      <color indexed="12"/>
      <name val="Arial"/>
      <family val="2"/>
    </font>
    <font>
      <b/>
      <sz val="11"/>
      <color rgb="FF00206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35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</cellStyleXfs>
  <cellXfs count="159">
    <xf numFmtId="0" fontId="0" fillId="0" borderId="0" xfId="0"/>
    <xf numFmtId="0" fontId="0" fillId="0" borderId="0" xfId="0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7" fillId="0" borderId="3" xfId="0" applyFont="1" applyBorder="1"/>
    <xf numFmtId="0" fontId="7" fillId="0" borderId="1" xfId="0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4" fontId="4" fillId="2" borderId="4" xfId="0" applyNumberFormat="1" applyFont="1" applyFill="1" applyBorder="1"/>
    <xf numFmtId="0" fontId="4" fillId="0" borderId="2" xfId="0" applyFont="1" applyBorder="1" applyAlignment="1">
      <alignment horizontal="right"/>
    </xf>
    <xf numFmtId="14" fontId="4" fillId="0" borderId="1" xfId="0" applyNumberFormat="1" applyFont="1" applyBorder="1"/>
    <xf numFmtId="0" fontId="7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7" fillId="0" borderId="5" xfId="0" applyFont="1" applyBorder="1"/>
    <xf numFmtId="0" fontId="7" fillId="0" borderId="6" xfId="0" applyFont="1" applyBorder="1"/>
    <xf numFmtId="0" fontId="7" fillId="0" borderId="7" xfId="0" applyFont="1" applyBorder="1"/>
    <xf numFmtId="0" fontId="14" fillId="0" borderId="0" xfId="2" applyFont="1" applyAlignment="1" applyProtection="1">
      <alignment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right"/>
    </xf>
    <xf numFmtId="0" fontId="24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17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8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7" fillId="0" borderId="0" xfId="0" applyFont="1" applyAlignment="1">
      <alignment horizontal="left"/>
    </xf>
    <xf numFmtId="0" fontId="1" fillId="0" borderId="0" xfId="0" applyFont="1"/>
    <xf numFmtId="0" fontId="7" fillId="0" borderId="1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21" fillId="3" borderId="0" xfId="0" applyFont="1" applyFill="1" applyAlignment="1">
      <alignment vertical="center"/>
    </xf>
    <xf numFmtId="0" fontId="7" fillId="3" borderId="0" xfId="0" applyFont="1" applyFill="1" applyAlignment="1">
      <alignment vertical="center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0" fontId="20" fillId="0" borderId="0" xfId="2" applyFont="1" applyAlignment="1" applyProtection="1">
      <alignment horizontal="center" vertical="center"/>
    </xf>
    <xf numFmtId="0" fontId="9" fillId="4" borderId="8" xfId="0" applyFont="1" applyFill="1" applyBorder="1" applyAlignment="1">
      <alignment vertical="center"/>
    </xf>
    <xf numFmtId="0" fontId="9" fillId="4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vertical="center"/>
    </xf>
    <xf numFmtId="0" fontId="33" fillId="0" borderId="0" xfId="0" applyFont="1" applyAlignment="1">
      <alignment horizontal="right" vertical="top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4" fillId="0" borderId="0" xfId="1" applyFont="1" applyAlignment="1">
      <alignment horizontal="center" vertical="center"/>
    </xf>
    <xf numFmtId="0" fontId="1" fillId="0" borderId="0" xfId="0" applyFont="1" applyAlignment="1">
      <alignment vertical="top"/>
    </xf>
    <xf numFmtId="0" fontId="32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6" fillId="0" borderId="0" xfId="2" applyFont="1" applyAlignment="1" applyProtection="1">
      <alignment horizontal="right" vertical="center"/>
    </xf>
    <xf numFmtId="0" fontId="37" fillId="0" borderId="0" xfId="2" applyFont="1" applyAlignment="1" applyProtection="1">
      <alignment horizontal="right" vertical="center"/>
    </xf>
    <xf numFmtId="0" fontId="10" fillId="0" borderId="9" xfId="0" applyFont="1" applyBorder="1" applyAlignment="1">
      <alignment horizontal="left" vertical="center"/>
    </xf>
    <xf numFmtId="0" fontId="0" fillId="4" borderId="10" xfId="0" applyFill="1" applyBorder="1" applyAlignment="1">
      <alignment vertical="center"/>
    </xf>
    <xf numFmtId="0" fontId="0" fillId="4" borderId="11" xfId="0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34" fillId="4" borderId="11" xfId="0" applyFont="1" applyFill="1" applyBorder="1" applyAlignment="1">
      <alignment vertical="center"/>
    </xf>
    <xf numFmtId="0" fontId="2" fillId="4" borderId="11" xfId="0" applyFont="1" applyFill="1" applyBorder="1" applyAlignment="1">
      <alignment horizontal="right" vertical="center"/>
    </xf>
    <xf numFmtId="14" fontId="9" fillId="4" borderId="11" xfId="0" applyNumberFormat="1" applyFont="1" applyFill="1" applyBorder="1" applyAlignment="1">
      <alignment vertical="center"/>
    </xf>
    <xf numFmtId="0" fontId="2" fillId="4" borderId="12" xfId="0" applyFont="1" applyFill="1" applyBorder="1" applyAlignment="1">
      <alignment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4" borderId="10" xfId="0" applyFont="1" applyFill="1" applyBorder="1" applyAlignment="1">
      <alignment vertical="center"/>
    </xf>
    <xf numFmtId="0" fontId="9" fillId="4" borderId="11" xfId="0" applyFont="1" applyFill="1" applyBorder="1" applyAlignment="1">
      <alignment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2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9" fontId="10" fillId="3" borderId="10" xfId="4" applyFont="1" applyFill="1" applyBorder="1" applyAlignment="1">
      <alignment horizontal="center" vertical="center"/>
    </xf>
    <xf numFmtId="9" fontId="10" fillId="3" borderId="12" xfId="4" applyFont="1" applyFill="1" applyBorder="1" applyAlignment="1">
      <alignment horizontal="center" vertical="center"/>
    </xf>
    <xf numFmtId="0" fontId="39" fillId="0" borderId="0" xfId="2" applyFont="1" applyAlignment="1" applyProtection="1">
      <alignment vertical="center"/>
    </xf>
    <xf numFmtId="0" fontId="6" fillId="3" borderId="12" xfId="2" applyFill="1" applyBorder="1" applyAlignment="1" applyProtection="1">
      <alignment horizontal="center" vertical="center"/>
    </xf>
    <xf numFmtId="0" fontId="40" fillId="6" borderId="0" xfId="0" applyFont="1" applyFill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10" fillId="0" borderId="0" xfId="0" applyFont="1" applyAlignment="1">
      <alignment horizontal="left" vertical="center"/>
    </xf>
    <xf numFmtId="0" fontId="9" fillId="4" borderId="10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6" fillId="3" borderId="10" xfId="2" applyFill="1" applyBorder="1" applyAlignment="1" applyProtection="1">
      <alignment horizontal="center" vertical="center"/>
    </xf>
    <xf numFmtId="0" fontId="6" fillId="3" borderId="12" xfId="2" applyFill="1" applyBorder="1" applyAlignment="1" applyProtection="1">
      <alignment horizontal="center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0" fillId="3" borderId="12" xfId="0" applyFont="1" applyFill="1" applyBorder="1" applyAlignment="1">
      <alignment horizontal="left" vertical="center"/>
    </xf>
    <xf numFmtId="9" fontId="10" fillId="3" borderId="10" xfId="4" applyFont="1" applyFill="1" applyBorder="1" applyAlignment="1">
      <alignment horizontal="center" vertical="center"/>
    </xf>
    <xf numFmtId="9" fontId="10" fillId="3" borderId="12" xfId="4" applyFont="1" applyFill="1" applyBorder="1" applyAlignment="1">
      <alignment horizontal="center" vertical="center"/>
    </xf>
    <xf numFmtId="10" fontId="2" fillId="3" borderId="10" xfId="4" applyNumberFormat="1" applyFont="1" applyFill="1" applyBorder="1" applyAlignment="1">
      <alignment horizontal="center" vertical="center"/>
    </xf>
    <xf numFmtId="10" fontId="2" fillId="3" borderId="12" xfId="4" applyNumberFormat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left" vertical="center"/>
    </xf>
    <xf numFmtId="0" fontId="10" fillId="3" borderId="8" xfId="0" applyFont="1" applyFill="1" applyBorder="1" applyAlignment="1">
      <alignment horizontal="center" vertical="center"/>
    </xf>
    <xf numFmtId="164" fontId="10" fillId="3" borderId="8" xfId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164" fontId="2" fillId="3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164" fontId="10" fillId="4" borderId="8" xfId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4" fontId="3" fillId="0" borderId="0" xfId="0" applyNumberFormat="1" applyFont="1" applyAlignment="1">
      <alignment horizontal="left" vertical="center"/>
    </xf>
    <xf numFmtId="14" fontId="4" fillId="0" borderId="0" xfId="0" applyNumberFormat="1" applyFont="1" applyAlignment="1">
      <alignment horizontal="center" vertical="center"/>
    </xf>
    <xf numFmtId="1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6" fillId="4" borderId="8" xfId="0" applyFont="1" applyFill="1" applyBorder="1" applyAlignment="1">
      <alignment horizontal="left" vertical="center"/>
    </xf>
    <xf numFmtId="0" fontId="7" fillId="4" borderId="8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left" vertical="center"/>
    </xf>
    <xf numFmtId="164" fontId="4" fillId="4" borderId="8" xfId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left" vertical="center" wrapText="1"/>
    </xf>
    <xf numFmtId="0" fontId="28" fillId="4" borderId="8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6" fillId="3" borderId="8" xfId="2" applyFill="1" applyBorder="1" applyAlignment="1" applyProtection="1">
      <alignment horizontal="left" vertical="center"/>
    </xf>
    <xf numFmtId="0" fontId="4" fillId="4" borderId="8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4" fillId="2" borderId="17" xfId="0" applyFont="1" applyFill="1" applyBorder="1" applyAlignment="1">
      <alignment horizontal="right"/>
    </xf>
    <xf numFmtId="0" fontId="4" fillId="2" borderId="18" xfId="0" applyFont="1" applyFill="1" applyBorder="1" applyAlignment="1">
      <alignment horizontal="righ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</cellXfs>
  <cellStyles count="7">
    <cellStyle name="Hiperlink" xfId="2" builtinId="8"/>
    <cellStyle name="Hiperlink Visitado" xfId="5" builtinId="9" hidden="1"/>
    <cellStyle name="Hiperlink Visitado" xfId="6" builtinId="9" hidden="1"/>
    <cellStyle name="Moeda" xfId="1" builtinId="4"/>
    <cellStyle name="Normal" xfId="0" builtinId="0"/>
    <cellStyle name="Normal 2" xfId="3" xr:uid="{00000000-0005-0000-0000-000005000000}"/>
    <cellStyle name="Porcentagem" xfId="4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229</xdr:row>
      <xdr:rowOff>190500</xdr:rowOff>
    </xdr:from>
    <xdr:to>
      <xdr:col>5</xdr:col>
      <xdr:colOff>111888</xdr:colOff>
      <xdr:row>233</xdr:row>
      <xdr:rowOff>178308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A97B357-242D-4AD3-A1C2-54BC50E9F9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25441275"/>
          <a:ext cx="1264413" cy="787908"/>
        </a:xfrm>
        <a:prstGeom prst="rect">
          <a:avLst/>
        </a:prstGeom>
      </xdr:spPr>
    </xdr:pic>
    <xdr:clientData/>
  </xdr:twoCellAnchor>
  <xdr:twoCellAnchor editAs="oneCell">
    <xdr:from>
      <xdr:col>27</xdr:col>
      <xdr:colOff>9525</xdr:colOff>
      <xdr:row>233</xdr:row>
      <xdr:rowOff>47625</xdr:rowOff>
    </xdr:from>
    <xdr:to>
      <xdr:col>29</xdr:col>
      <xdr:colOff>323850</xdr:colOff>
      <xdr:row>235</xdr:row>
      <xdr:rowOff>114300</xdr:rowOff>
    </xdr:to>
    <xdr:pic>
      <xdr:nvPicPr>
        <xdr:cNvPr id="1025" name="Imagem 5" descr="Jesus Faz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5700950"/>
          <a:ext cx="8858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247650</xdr:colOff>
      <xdr:row>0</xdr:row>
      <xdr:rowOff>104775</xdr:rowOff>
    </xdr:from>
    <xdr:to>
      <xdr:col>10</xdr:col>
      <xdr:colOff>219075</xdr:colOff>
      <xdr:row>4</xdr:row>
      <xdr:rowOff>123825</xdr:rowOff>
    </xdr:to>
    <xdr:pic>
      <xdr:nvPicPr>
        <xdr:cNvPr id="1026" name="Pictur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104775"/>
          <a:ext cx="28289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p.me/P6wjsQ-uG" TargetMode="External"/><Relationship Id="rId3" Type="http://schemas.openxmlformats.org/officeDocument/2006/relationships/hyperlink" Target="https://wp.me/P6wjsQ-uE" TargetMode="External"/><Relationship Id="rId7" Type="http://schemas.openxmlformats.org/officeDocument/2006/relationships/hyperlink" Target="https://wp.me/P6wjsQ-uG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seagro@seagro.com.br" TargetMode="External"/><Relationship Id="rId1" Type="http://schemas.openxmlformats.org/officeDocument/2006/relationships/hyperlink" Target="mailto:anderson.francisco@gruposantin.com.br" TargetMode="External"/><Relationship Id="rId6" Type="http://schemas.openxmlformats.org/officeDocument/2006/relationships/hyperlink" Target="https://wp.me/P6wjsQ-s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p.me/P6wjsQ-uE" TargetMode="External"/><Relationship Id="rId10" Type="http://schemas.openxmlformats.org/officeDocument/2006/relationships/hyperlink" Target="https://wp.me/P6wjsQ-uI" TargetMode="External"/><Relationship Id="rId4" Type="http://schemas.openxmlformats.org/officeDocument/2006/relationships/hyperlink" Target="https://wp.me/P6wjsQ-sf" TargetMode="External"/><Relationship Id="rId9" Type="http://schemas.openxmlformats.org/officeDocument/2006/relationships/hyperlink" Target="https://wp.me/P6wjsQ-u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 filterMode="1">
    <tabColor indexed="50"/>
    <pageSetUpPr fitToPage="1"/>
  </sheetPr>
  <dimension ref="A1:DB237"/>
  <sheetViews>
    <sheetView tabSelected="1" zoomScaleSheetLayoutView="100" workbookViewId="0">
      <pane ySplit="8" topLeftCell="A9" activePane="bottomLeft" state="frozen"/>
      <selection pane="bottomLeft"/>
    </sheetView>
  </sheetViews>
  <sheetFormatPr defaultColWidth="8.85546875" defaultRowHeight="12.75" x14ac:dyDescent="0.2"/>
  <cols>
    <col min="1" max="1" width="4.7109375" style="1" customWidth="1"/>
    <col min="2" max="2" width="3.42578125" style="1" customWidth="1"/>
    <col min="3" max="3" width="4.42578125" style="1" customWidth="1"/>
    <col min="4" max="4" width="3.42578125" style="1" customWidth="1"/>
    <col min="5" max="5" width="4.7109375" style="1" customWidth="1"/>
    <col min="6" max="6" width="4.85546875" style="1" customWidth="1"/>
    <col min="7" max="7" width="4" style="1" customWidth="1"/>
    <col min="8" max="16" width="4.42578125" style="1" customWidth="1"/>
    <col min="17" max="19" width="2.7109375" style="1" customWidth="1"/>
    <col min="20" max="20" width="3.5703125" style="1" customWidth="1"/>
    <col min="21" max="21" width="3.42578125" style="1" customWidth="1"/>
    <col min="22" max="22" width="3.7109375" style="1" customWidth="1"/>
    <col min="23" max="23" width="4.140625" style="1" customWidth="1"/>
    <col min="24" max="25" width="3.42578125" style="1" customWidth="1"/>
    <col min="26" max="26" width="4.28515625" style="1" customWidth="1"/>
    <col min="27" max="27" width="3.42578125" style="1" customWidth="1"/>
    <col min="28" max="29" width="4.28515625" style="1" customWidth="1"/>
    <col min="30" max="30" width="5.42578125" style="1" customWidth="1"/>
    <col min="31" max="232" width="11.42578125" style="1" customWidth="1"/>
    <col min="233" max="16384" width="8.85546875" style="1"/>
  </cols>
  <sheetData>
    <row r="1" spans="1:106" ht="9.75" customHeight="1" x14ac:dyDescent="0.2">
      <c r="A1" s="1" t="s">
        <v>20</v>
      </c>
    </row>
    <row r="2" spans="1:106" ht="16.5" customHeight="1" x14ac:dyDescent="0.2">
      <c r="Q2" s="1" t="s">
        <v>20</v>
      </c>
      <c r="S2" s="29"/>
      <c r="X2" s="30"/>
      <c r="Y2" s="30"/>
      <c r="Z2" s="1" t="s">
        <v>344</v>
      </c>
      <c r="AA2" s="30"/>
      <c r="AB2" s="30"/>
      <c r="AC2" s="30"/>
      <c r="AD2" s="67"/>
    </row>
    <row r="3" spans="1:106" ht="16.5" customHeight="1" x14ac:dyDescent="0.15">
      <c r="S3" s="32"/>
      <c r="X3" s="30"/>
      <c r="Y3" s="30"/>
      <c r="Z3" s="1" t="s">
        <v>345</v>
      </c>
      <c r="AA3" s="30"/>
      <c r="AB3" s="30"/>
      <c r="AC3" s="30"/>
      <c r="AD3" s="31"/>
    </row>
    <row r="4" spans="1:106" ht="16.5" customHeight="1" x14ac:dyDescent="0.2">
      <c r="D4" s="33"/>
      <c r="F4" s="33"/>
      <c r="G4" s="33"/>
      <c r="H4" s="33"/>
      <c r="J4" s="33"/>
      <c r="K4" s="33"/>
      <c r="X4" s="30"/>
      <c r="Y4" s="30"/>
      <c r="Z4" s="30"/>
      <c r="AA4" s="30"/>
      <c r="AB4" s="30"/>
      <c r="AC4" s="30"/>
      <c r="AD4" s="31"/>
    </row>
    <row r="5" spans="1:106" ht="16.5" customHeight="1" x14ac:dyDescent="0.2">
      <c r="D5" s="33"/>
      <c r="F5" s="33"/>
      <c r="G5" s="33"/>
      <c r="H5" s="33"/>
      <c r="J5" s="33"/>
      <c r="K5" s="33"/>
      <c r="Q5" s="34"/>
      <c r="R5" s="34"/>
      <c r="S5" s="34"/>
      <c r="X5" s="30"/>
      <c r="Z5" s="30"/>
      <c r="AB5" s="30"/>
      <c r="AC5" s="37" t="s">
        <v>0</v>
      </c>
      <c r="AD5" s="31"/>
    </row>
    <row r="6" spans="1:106" ht="13.5" customHeight="1" x14ac:dyDescent="0.2">
      <c r="A6" s="68"/>
      <c r="B6" s="61" t="s">
        <v>15</v>
      </c>
      <c r="J6" s="60" t="s">
        <v>255</v>
      </c>
      <c r="M6" s="33"/>
      <c r="U6" s="92" t="s">
        <v>299</v>
      </c>
      <c r="W6" s="31"/>
      <c r="Y6" s="30"/>
      <c r="AB6" s="30"/>
      <c r="AC6" s="30"/>
      <c r="AD6" s="31"/>
    </row>
    <row r="7" spans="1:106" ht="21" customHeight="1" x14ac:dyDescent="0.2">
      <c r="A7" s="68"/>
      <c r="B7" s="35"/>
      <c r="J7" s="36"/>
      <c r="L7" s="33"/>
      <c r="T7" s="34"/>
      <c r="W7" s="31"/>
      <c r="X7" s="38"/>
      <c r="Y7" s="38"/>
      <c r="AA7" s="38"/>
      <c r="AB7" s="38"/>
      <c r="AC7" s="38"/>
      <c r="AD7" s="31"/>
    </row>
    <row r="8" spans="1:106" ht="16.5" customHeight="1" x14ac:dyDescent="0.2">
      <c r="A8" s="124" t="s">
        <v>14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</row>
    <row r="9" spans="1:106" ht="14.25" customHeight="1" x14ac:dyDescent="0.2"/>
    <row r="10" spans="1:106" ht="16.5" customHeight="1" x14ac:dyDescent="0.25">
      <c r="A10" s="127">
        <v>43570</v>
      </c>
      <c r="B10" s="127"/>
      <c r="C10" s="127"/>
      <c r="D10" s="127"/>
      <c r="E10" s="128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9"/>
      <c r="V10" s="129"/>
      <c r="W10" s="129"/>
      <c r="X10" s="126" t="s">
        <v>88</v>
      </c>
      <c r="Y10" s="126"/>
      <c r="Z10" s="126"/>
      <c r="AA10" s="126"/>
      <c r="AB10" s="125" t="s">
        <v>352</v>
      </c>
      <c r="AC10" s="125"/>
      <c r="AD10" s="125"/>
      <c r="DA10" s="94" t="s">
        <v>315</v>
      </c>
      <c r="DB10" t="s">
        <v>316</v>
      </c>
    </row>
    <row r="11" spans="1:106" ht="19.5" customHeight="1" x14ac:dyDescent="0.2">
      <c r="X11" s="39"/>
      <c r="Y11" s="39"/>
      <c r="Z11" s="39"/>
      <c r="AA11" s="39"/>
      <c r="AB11" s="39"/>
      <c r="DA11" t="s">
        <v>317</v>
      </c>
      <c r="DB11" s="95">
        <v>0.1</v>
      </c>
    </row>
    <row r="12" spans="1:106" s="4" customFormat="1" ht="19.5" customHeight="1" x14ac:dyDescent="0.2">
      <c r="A12" s="138" t="s">
        <v>353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DA12" t="s">
        <v>318</v>
      </c>
      <c r="DB12" s="95">
        <v>0.10999999999999999</v>
      </c>
    </row>
    <row r="13" spans="1:106" s="4" customFormat="1" ht="16.5" customHeight="1" x14ac:dyDescent="0.2">
      <c r="A13" s="130" t="s">
        <v>354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  <c r="P13" s="130"/>
      <c r="Q13" s="130"/>
      <c r="R13" s="130"/>
      <c r="S13" s="130"/>
      <c r="T13" s="130"/>
      <c r="V13" s="54"/>
      <c r="W13" s="55"/>
      <c r="DA13" t="s">
        <v>319</v>
      </c>
      <c r="DB13" s="95">
        <v>0.10999999999999999</v>
      </c>
    </row>
    <row r="14" spans="1:106" s="4" customFormat="1" ht="16.5" customHeight="1" x14ac:dyDescent="0.2">
      <c r="A14" s="131" t="s">
        <v>355</v>
      </c>
      <c r="B14" s="131"/>
      <c r="C14" s="131"/>
      <c r="D14" s="131"/>
      <c r="E14" s="131"/>
      <c r="F14" s="131"/>
      <c r="G14" s="131"/>
      <c r="H14" s="131"/>
      <c r="I14" s="131"/>
      <c r="J14" s="2"/>
      <c r="K14" s="2"/>
      <c r="L14" s="2"/>
      <c r="Q14" s="22"/>
      <c r="R14" s="22"/>
      <c r="S14" s="22"/>
      <c r="T14" s="22"/>
      <c r="V14" s="54"/>
      <c r="DA14" t="s">
        <v>320</v>
      </c>
      <c r="DB14" s="95">
        <v>0.10999999999999999</v>
      </c>
    </row>
    <row r="15" spans="1:106" s="4" customFormat="1" ht="10.5" customHeight="1" x14ac:dyDescent="0.2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1"/>
      <c r="V15" s="54"/>
      <c r="X15" s="50"/>
      <c r="Y15" s="50"/>
      <c r="Z15" s="50"/>
      <c r="AA15" s="50"/>
      <c r="AB15" s="50"/>
      <c r="AC15" s="50"/>
      <c r="AD15" s="50"/>
      <c r="DA15" t="s">
        <v>321</v>
      </c>
      <c r="DB15" s="95">
        <v>0.10999999999999999</v>
      </c>
    </row>
    <row r="16" spans="1:106" s="4" customFormat="1" ht="14.25" customHeight="1" x14ac:dyDescent="0.2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136" t="s">
        <v>89</v>
      </c>
      <c r="O16" s="136"/>
      <c r="P16" s="136"/>
      <c r="Q16" s="140" t="s">
        <v>356</v>
      </c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50"/>
      <c r="DA16" t="s">
        <v>322</v>
      </c>
      <c r="DB16" s="95">
        <v>0.10999999999999999</v>
      </c>
    </row>
    <row r="17" spans="1:106" s="4" customFormat="1" ht="14.25" customHeight="1" x14ac:dyDescent="0.2">
      <c r="A17" s="40"/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136" t="s">
        <v>6</v>
      </c>
      <c r="O17" s="136"/>
      <c r="P17" s="136"/>
      <c r="Q17" s="115" t="s">
        <v>357</v>
      </c>
      <c r="R17" s="116"/>
      <c r="S17" s="116"/>
      <c r="T17" s="116"/>
      <c r="U17" s="116"/>
      <c r="V17" s="116"/>
      <c r="W17" s="116"/>
      <c r="X17" s="116"/>
      <c r="Y17" s="116"/>
      <c r="Z17" s="116"/>
      <c r="AA17" s="117"/>
      <c r="AB17" s="118" t="s">
        <v>331</v>
      </c>
      <c r="AC17" s="119"/>
      <c r="AD17" s="50"/>
      <c r="DA17" t="s">
        <v>316</v>
      </c>
      <c r="DB17" s="95">
        <v>0.10999999999999999</v>
      </c>
    </row>
    <row r="18" spans="1:106" s="4" customFormat="1" ht="14.25" customHeight="1" x14ac:dyDescent="0.2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136" t="s">
        <v>4</v>
      </c>
      <c r="O18" s="136"/>
      <c r="P18" s="136"/>
      <c r="Q18" s="141" t="s">
        <v>358</v>
      </c>
      <c r="R18" s="141"/>
      <c r="S18" s="141"/>
      <c r="T18" s="141"/>
      <c r="U18" s="141"/>
      <c r="V18" s="141"/>
      <c r="W18" s="141"/>
      <c r="X18" s="141"/>
      <c r="Y18" s="141"/>
      <c r="Z18" s="141"/>
      <c r="AA18" s="141"/>
      <c r="AB18" s="141"/>
      <c r="AC18" s="141"/>
      <c r="AD18" s="50"/>
      <c r="DA18" t="s">
        <v>323</v>
      </c>
      <c r="DB18" s="95">
        <v>0.1</v>
      </c>
    </row>
    <row r="19" spans="1:106" s="4" customFormat="1" ht="20.25" customHeight="1" x14ac:dyDescent="0.2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1"/>
      <c r="V19" s="48"/>
      <c r="W19" s="49"/>
      <c r="X19" s="50"/>
      <c r="Y19" s="50"/>
      <c r="Z19" s="50"/>
      <c r="AA19" s="50"/>
      <c r="AB19" s="50"/>
      <c r="AC19" s="50"/>
      <c r="AD19" s="50"/>
      <c r="DA19" t="s">
        <v>324</v>
      </c>
      <c r="DB19" s="95">
        <v>0.1</v>
      </c>
    </row>
    <row r="20" spans="1:106" s="4" customFormat="1" ht="16.5" customHeight="1" x14ac:dyDescent="0.2">
      <c r="A20" s="65" t="s">
        <v>170</v>
      </c>
      <c r="B20" s="41"/>
      <c r="C20" s="41"/>
      <c r="D20" s="23"/>
      <c r="E20" s="23"/>
      <c r="F20" s="23"/>
      <c r="G20" s="23"/>
      <c r="H20" s="23"/>
      <c r="I20" s="23"/>
      <c r="J20" s="23"/>
      <c r="K20" s="23"/>
      <c r="L20" s="23"/>
      <c r="M20" s="24"/>
      <c r="N20" s="25"/>
      <c r="O20" s="24"/>
      <c r="P20" s="20"/>
      <c r="Q20" s="26"/>
      <c r="R20" s="2"/>
      <c r="S20" s="2"/>
      <c r="T20" s="2"/>
      <c r="U20" s="1"/>
      <c r="X20" s="39"/>
      <c r="Y20" s="39"/>
      <c r="Z20" s="39"/>
      <c r="AA20" s="39"/>
      <c r="AB20" s="39"/>
      <c r="AC20" s="39"/>
      <c r="DA20" t="s">
        <v>325</v>
      </c>
      <c r="DB20" s="95">
        <v>0.10999999999999999</v>
      </c>
    </row>
    <row r="21" spans="1:106" s="4" customFormat="1" ht="14.25" customHeight="1" x14ac:dyDescent="0.2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1"/>
      <c r="X21" s="39"/>
      <c r="Y21" s="39"/>
      <c r="Z21" s="39"/>
      <c r="AA21" s="39"/>
      <c r="AB21" s="39"/>
      <c r="AC21" s="39"/>
      <c r="DA21" t="s">
        <v>326</v>
      </c>
      <c r="DB21" s="95">
        <v>0.1</v>
      </c>
    </row>
    <row r="22" spans="1:106" s="4" customFormat="1" ht="23.25" customHeight="1" x14ac:dyDescent="0.2">
      <c r="A22" s="56" t="s">
        <v>1</v>
      </c>
      <c r="B22" s="136" t="s">
        <v>63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36" t="s">
        <v>2</v>
      </c>
      <c r="V22" s="136"/>
      <c r="W22" s="57" t="s">
        <v>3</v>
      </c>
      <c r="X22" s="137" t="s">
        <v>9</v>
      </c>
      <c r="Y22" s="137"/>
      <c r="Z22" s="137"/>
      <c r="AA22" s="136" t="s">
        <v>10</v>
      </c>
      <c r="AB22" s="136"/>
      <c r="AC22" s="136"/>
      <c r="AD22" s="136"/>
      <c r="DA22" t="s">
        <v>327</v>
      </c>
      <c r="DB22" s="95">
        <v>0.1</v>
      </c>
    </row>
    <row r="23" spans="1:106" ht="15.75" customHeight="1" x14ac:dyDescent="0.2">
      <c r="A23" s="27"/>
      <c r="B23" s="132"/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21" t="s">
        <v>18</v>
      </c>
      <c r="V23" s="121"/>
      <c r="W23" s="27"/>
      <c r="X23" s="132"/>
      <c r="Y23" s="132"/>
      <c r="Z23" s="132"/>
      <c r="AA23" s="132"/>
      <c r="AB23" s="132"/>
      <c r="AC23" s="132"/>
      <c r="AD23" s="132"/>
      <c r="DA23" t="s">
        <v>328</v>
      </c>
      <c r="DB23" s="96">
        <v>7.3200000000000001E-2</v>
      </c>
    </row>
    <row r="24" spans="1:106" ht="15.75" customHeight="1" x14ac:dyDescent="0.2">
      <c r="A24" s="57" t="s">
        <v>90</v>
      </c>
      <c r="B24" s="98" t="s">
        <v>94</v>
      </c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100"/>
      <c r="S24" s="101" t="s">
        <v>314</v>
      </c>
      <c r="T24" s="102"/>
      <c r="U24" s="121" t="s">
        <v>18</v>
      </c>
      <c r="V24" s="121"/>
      <c r="W24" s="21"/>
      <c r="X24" s="121"/>
      <c r="Y24" s="121"/>
      <c r="Z24" s="121"/>
      <c r="AA24" s="121"/>
      <c r="AB24" s="121"/>
      <c r="AC24" s="121"/>
      <c r="AD24" s="121"/>
      <c r="DA24" t="s">
        <v>329</v>
      </c>
      <c r="DB24" s="95">
        <v>0.1</v>
      </c>
    </row>
    <row r="25" spans="1:106" ht="15.75" hidden="1" customHeight="1" x14ac:dyDescent="0.2">
      <c r="A25" s="21"/>
      <c r="B25" s="105" t="s">
        <v>285</v>
      </c>
      <c r="C25" s="106"/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7"/>
      <c r="S25" s="103" t="s">
        <v>301</v>
      </c>
      <c r="T25" s="104"/>
      <c r="U25" s="113"/>
      <c r="V25" s="113"/>
      <c r="W25" s="58" t="s">
        <v>60</v>
      </c>
      <c r="X25" s="120">
        <v>8</v>
      </c>
      <c r="Y25" s="120"/>
      <c r="Z25" s="120"/>
      <c r="AA25" s="114">
        <f>U25*X25</f>
        <v>0</v>
      </c>
      <c r="AB25" s="114"/>
      <c r="AC25" s="114"/>
      <c r="AD25" s="114"/>
      <c r="DA25" t="s">
        <v>330</v>
      </c>
      <c r="DB25" s="95">
        <v>0.10999999999999999</v>
      </c>
    </row>
    <row r="26" spans="1:106" ht="15.75" hidden="1" customHeight="1" x14ac:dyDescent="0.2">
      <c r="A26" s="21"/>
      <c r="B26" s="105" t="s">
        <v>220</v>
      </c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7"/>
      <c r="S26" s="103" t="s">
        <v>301</v>
      </c>
      <c r="T26" s="104"/>
      <c r="U26" s="113"/>
      <c r="V26" s="113"/>
      <c r="W26" s="58" t="s">
        <v>60</v>
      </c>
      <c r="X26" s="114">
        <v>1.8</v>
      </c>
      <c r="Y26" s="114"/>
      <c r="Z26" s="114"/>
      <c r="AA26" s="114">
        <f t="shared" ref="AA26:AA55" si="0">U26*X26</f>
        <v>0</v>
      </c>
      <c r="AB26" s="114"/>
      <c r="AC26" s="114"/>
      <c r="AD26" s="114"/>
      <c r="DA26" t="s">
        <v>331</v>
      </c>
      <c r="DB26" s="95">
        <v>0.06</v>
      </c>
    </row>
    <row r="27" spans="1:106" ht="15.75" hidden="1" customHeight="1" x14ac:dyDescent="0.2">
      <c r="A27" s="21"/>
      <c r="B27" s="105" t="s">
        <v>162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7"/>
      <c r="S27" s="103" t="s">
        <v>301</v>
      </c>
      <c r="T27" s="104"/>
      <c r="U27" s="113"/>
      <c r="V27" s="113"/>
      <c r="W27" s="58" t="s">
        <v>60</v>
      </c>
      <c r="X27" s="114">
        <v>150</v>
      </c>
      <c r="Y27" s="114"/>
      <c r="Z27" s="114"/>
      <c r="AA27" s="114">
        <f t="shared" si="0"/>
        <v>0</v>
      </c>
      <c r="AB27" s="114"/>
      <c r="AC27" s="114"/>
      <c r="AD27" s="114"/>
      <c r="DA27" t="s">
        <v>332</v>
      </c>
      <c r="DB27" s="95">
        <v>0.10999999999999999</v>
      </c>
    </row>
    <row r="28" spans="1:106" ht="15.75" hidden="1" customHeight="1" x14ac:dyDescent="0.2">
      <c r="A28" s="21"/>
      <c r="B28" s="105" t="s">
        <v>249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7"/>
      <c r="S28" s="103" t="s">
        <v>301</v>
      </c>
      <c r="T28" s="104"/>
      <c r="U28" s="113"/>
      <c r="V28" s="113"/>
      <c r="W28" s="58" t="s">
        <v>60</v>
      </c>
      <c r="X28" s="120">
        <v>10</v>
      </c>
      <c r="Y28" s="120"/>
      <c r="Z28" s="120"/>
      <c r="AA28" s="114">
        <f t="shared" si="0"/>
        <v>0</v>
      </c>
      <c r="AB28" s="114"/>
      <c r="AC28" s="114"/>
      <c r="AD28" s="114"/>
      <c r="DA28" t="s">
        <v>333</v>
      </c>
      <c r="DB28" s="95">
        <v>0.10999999999999999</v>
      </c>
    </row>
    <row r="29" spans="1:106" ht="15.75" hidden="1" customHeight="1" x14ac:dyDescent="0.2">
      <c r="A29" s="21"/>
      <c r="B29" s="105" t="s">
        <v>163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7"/>
      <c r="S29" s="103" t="s">
        <v>301</v>
      </c>
      <c r="T29" s="104"/>
      <c r="U29" s="113"/>
      <c r="V29" s="113"/>
      <c r="W29" s="58" t="s">
        <v>60</v>
      </c>
      <c r="X29" s="114">
        <v>1.2</v>
      </c>
      <c r="Y29" s="114"/>
      <c r="Z29" s="114"/>
      <c r="AA29" s="114">
        <f t="shared" si="0"/>
        <v>0</v>
      </c>
      <c r="AB29" s="114"/>
      <c r="AC29" s="114"/>
      <c r="AD29" s="114"/>
      <c r="DA29" t="s">
        <v>334</v>
      </c>
      <c r="DB29" s="95">
        <v>8.0000000000000016E-2</v>
      </c>
    </row>
    <row r="30" spans="1:106" ht="15.75" hidden="1" customHeight="1" x14ac:dyDescent="0.2">
      <c r="A30" s="21"/>
      <c r="B30" s="105" t="s">
        <v>232</v>
      </c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7"/>
      <c r="S30" s="103" t="s">
        <v>301</v>
      </c>
      <c r="T30" s="104"/>
      <c r="U30" s="113"/>
      <c r="V30" s="113"/>
      <c r="W30" s="58" t="s">
        <v>60</v>
      </c>
      <c r="X30" s="114"/>
      <c r="Y30" s="114"/>
      <c r="Z30" s="114"/>
      <c r="AA30" s="114">
        <f t="shared" si="0"/>
        <v>0</v>
      </c>
      <c r="AB30" s="114"/>
      <c r="AC30" s="114"/>
      <c r="AD30" s="114"/>
      <c r="DA30" t="s">
        <v>335</v>
      </c>
      <c r="DB30" s="95">
        <v>0.10999999999999999</v>
      </c>
    </row>
    <row r="31" spans="1:106" ht="15.75" customHeight="1" x14ac:dyDescent="0.2">
      <c r="A31" s="21"/>
      <c r="B31" s="105" t="s">
        <v>233</v>
      </c>
      <c r="C31" s="106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7"/>
      <c r="S31" s="103" t="s">
        <v>301</v>
      </c>
      <c r="T31" s="104"/>
      <c r="U31" s="113">
        <v>5900</v>
      </c>
      <c r="V31" s="113"/>
      <c r="W31" s="58" t="s">
        <v>60</v>
      </c>
      <c r="X31" s="114">
        <v>3</v>
      </c>
      <c r="Y31" s="114"/>
      <c r="Z31" s="114"/>
      <c r="AA31" s="114">
        <f t="shared" si="0"/>
        <v>17700</v>
      </c>
      <c r="AB31" s="114"/>
      <c r="AC31" s="114"/>
      <c r="AD31" s="114"/>
      <c r="DA31" t="s">
        <v>336</v>
      </c>
      <c r="DB31" s="95">
        <v>0.06</v>
      </c>
    </row>
    <row r="32" spans="1:106" ht="15.75" hidden="1" customHeight="1" x14ac:dyDescent="0.2">
      <c r="A32" s="21"/>
      <c r="B32" s="105" t="s">
        <v>234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7"/>
      <c r="S32" s="103" t="s">
        <v>301</v>
      </c>
      <c r="T32" s="104"/>
      <c r="U32" s="113"/>
      <c r="V32" s="113"/>
      <c r="W32" s="58" t="s">
        <v>60</v>
      </c>
      <c r="X32" s="114"/>
      <c r="Y32" s="114"/>
      <c r="Z32" s="114"/>
      <c r="AA32" s="114">
        <f t="shared" si="0"/>
        <v>0</v>
      </c>
      <c r="AB32" s="114"/>
      <c r="AC32" s="114"/>
      <c r="AD32" s="114"/>
      <c r="DA32" t="s">
        <v>337</v>
      </c>
      <c r="DB32" s="95">
        <v>0.10499999999999998</v>
      </c>
    </row>
    <row r="33" spans="1:106" ht="15.75" hidden="1" customHeight="1" x14ac:dyDescent="0.2">
      <c r="A33" s="21"/>
      <c r="B33" s="105" t="s">
        <v>235</v>
      </c>
      <c r="C33" s="106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7"/>
      <c r="S33" s="103" t="s">
        <v>301</v>
      </c>
      <c r="T33" s="104"/>
      <c r="U33" s="113"/>
      <c r="V33" s="113"/>
      <c r="W33" s="58" t="s">
        <v>60</v>
      </c>
      <c r="X33" s="114">
        <v>1.2</v>
      </c>
      <c r="Y33" s="114"/>
      <c r="Z33" s="114"/>
      <c r="AA33" s="114">
        <f t="shared" si="0"/>
        <v>0</v>
      </c>
      <c r="AB33" s="114"/>
      <c r="AC33" s="114"/>
      <c r="AD33" s="114"/>
      <c r="DA33" t="s">
        <v>338</v>
      </c>
      <c r="DB33" s="95">
        <v>0.1</v>
      </c>
    </row>
    <row r="34" spans="1:106" ht="15.75" hidden="1" customHeight="1" x14ac:dyDescent="0.2">
      <c r="A34" s="21"/>
      <c r="B34" s="105" t="s">
        <v>236</v>
      </c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7"/>
      <c r="S34" s="103" t="s">
        <v>301</v>
      </c>
      <c r="T34" s="104"/>
      <c r="U34" s="113"/>
      <c r="V34" s="113"/>
      <c r="W34" s="58" t="s">
        <v>60</v>
      </c>
      <c r="X34" s="114"/>
      <c r="Y34" s="114"/>
      <c r="Z34" s="114"/>
      <c r="AA34" s="114">
        <f t="shared" si="0"/>
        <v>0</v>
      </c>
      <c r="AB34" s="114"/>
      <c r="AC34" s="114"/>
      <c r="AD34" s="114"/>
      <c r="DA34" t="s">
        <v>339</v>
      </c>
      <c r="DB34" s="95">
        <v>5.0000000000000017E-2</v>
      </c>
    </row>
    <row r="35" spans="1:106" ht="15.75" hidden="1" customHeight="1" x14ac:dyDescent="0.2">
      <c r="A35" s="21"/>
      <c r="B35" s="112" t="s">
        <v>279</v>
      </c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>
        <v>7</v>
      </c>
      <c r="P35" s="112"/>
      <c r="Q35" s="112" t="s">
        <v>13</v>
      </c>
      <c r="R35" s="112"/>
      <c r="S35" s="112"/>
      <c r="T35" s="112"/>
      <c r="U35" s="113"/>
      <c r="V35" s="113"/>
      <c r="W35" s="58" t="s">
        <v>60</v>
      </c>
      <c r="X35" s="114">
        <v>0.4</v>
      </c>
      <c r="Y35" s="114"/>
      <c r="Z35" s="114"/>
      <c r="AA35" s="114">
        <f t="shared" si="0"/>
        <v>0</v>
      </c>
      <c r="AB35" s="114"/>
      <c r="AC35" s="114"/>
      <c r="AD35" s="114"/>
      <c r="DA35" t="s">
        <v>340</v>
      </c>
      <c r="DB35" s="95">
        <v>0</v>
      </c>
    </row>
    <row r="36" spans="1:106" ht="15.75" hidden="1" customHeight="1" x14ac:dyDescent="0.2">
      <c r="A36" s="21"/>
      <c r="B36" s="112" t="s">
        <v>154</v>
      </c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>
        <v>8</v>
      </c>
      <c r="P36" s="112"/>
      <c r="Q36" s="112" t="s">
        <v>13</v>
      </c>
      <c r="R36" s="112"/>
      <c r="S36" s="112"/>
      <c r="T36" s="112"/>
      <c r="U36" s="113"/>
      <c r="V36" s="113"/>
      <c r="W36" s="58" t="s">
        <v>60</v>
      </c>
      <c r="X36" s="114">
        <v>2</v>
      </c>
      <c r="Y36" s="114"/>
      <c r="Z36" s="114"/>
      <c r="AA36" s="114">
        <f t="shared" si="0"/>
        <v>0</v>
      </c>
      <c r="AB36" s="114"/>
      <c r="AC36" s="114"/>
      <c r="AD36" s="114"/>
      <c r="DA36" t="s">
        <v>341</v>
      </c>
      <c r="DB36" s="95">
        <v>0.10999999999999999</v>
      </c>
    </row>
    <row r="37" spans="1:106" ht="15.75" hidden="1" customHeight="1" x14ac:dyDescent="0.2">
      <c r="A37" s="21"/>
      <c r="B37" s="112" t="s">
        <v>72</v>
      </c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>
        <v>9</v>
      </c>
      <c r="P37" s="112"/>
      <c r="Q37" s="112" t="s">
        <v>13</v>
      </c>
      <c r="R37" s="112"/>
      <c r="S37" s="112"/>
      <c r="T37" s="112"/>
      <c r="U37" s="113"/>
      <c r="V37" s="113"/>
      <c r="W37" s="58" t="s">
        <v>11</v>
      </c>
      <c r="X37" s="114">
        <v>25</v>
      </c>
      <c r="Y37" s="114"/>
      <c r="Z37" s="114"/>
      <c r="AA37" s="114">
        <f t="shared" si="0"/>
        <v>0</v>
      </c>
      <c r="AB37" s="114"/>
      <c r="AC37" s="114"/>
      <c r="AD37" s="114"/>
      <c r="DA37" t="s">
        <v>342</v>
      </c>
      <c r="DB37" s="95">
        <v>0.10999999999999999</v>
      </c>
    </row>
    <row r="38" spans="1:106" ht="15.75" hidden="1" customHeight="1" x14ac:dyDescent="0.2">
      <c r="A38" s="21"/>
      <c r="B38" s="112" t="s">
        <v>165</v>
      </c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>
        <v>10</v>
      </c>
      <c r="P38" s="112"/>
      <c r="Q38" s="112" t="s">
        <v>13</v>
      </c>
      <c r="R38" s="112"/>
      <c r="S38" s="112"/>
      <c r="T38" s="112"/>
      <c r="U38" s="113"/>
      <c r="V38" s="113"/>
      <c r="W38" s="58" t="s">
        <v>3</v>
      </c>
      <c r="X38" s="114">
        <v>500</v>
      </c>
      <c r="Y38" s="114"/>
      <c r="Z38" s="114"/>
      <c r="AA38" s="114">
        <f t="shared" si="0"/>
        <v>0</v>
      </c>
      <c r="AB38" s="114"/>
      <c r="AC38" s="114"/>
      <c r="AD38" s="114"/>
    </row>
    <row r="39" spans="1:106" ht="15.75" hidden="1" customHeight="1" x14ac:dyDescent="0.2">
      <c r="A39" s="21"/>
      <c r="B39" s="112" t="s">
        <v>211</v>
      </c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2"/>
      <c r="T39" s="112"/>
      <c r="U39" s="113"/>
      <c r="V39" s="113"/>
      <c r="W39" s="58" t="s">
        <v>246</v>
      </c>
      <c r="X39" s="120">
        <v>1700</v>
      </c>
      <c r="Y39" s="120"/>
      <c r="Z39" s="120"/>
      <c r="AA39" s="114">
        <f t="shared" si="0"/>
        <v>0</v>
      </c>
      <c r="AB39" s="114"/>
      <c r="AC39" s="114"/>
      <c r="AD39" s="114"/>
    </row>
    <row r="40" spans="1:106" ht="15.75" hidden="1" customHeight="1" x14ac:dyDescent="0.2">
      <c r="A40" s="21"/>
      <c r="B40" s="112" t="s">
        <v>212</v>
      </c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3"/>
      <c r="V40" s="113"/>
      <c r="W40" s="58"/>
      <c r="X40" s="114"/>
      <c r="Y40" s="114"/>
      <c r="Z40" s="114"/>
      <c r="AA40" s="114">
        <f t="shared" si="0"/>
        <v>0</v>
      </c>
      <c r="AB40" s="114"/>
      <c r="AC40" s="114"/>
      <c r="AD40" s="114"/>
    </row>
    <row r="41" spans="1:106" ht="15.75" hidden="1" customHeight="1" x14ac:dyDescent="0.2">
      <c r="A41" s="21"/>
      <c r="B41" s="112" t="s">
        <v>213</v>
      </c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2"/>
      <c r="T41" s="112"/>
      <c r="U41" s="113"/>
      <c r="V41" s="113"/>
      <c r="W41" s="58" t="s">
        <v>60</v>
      </c>
      <c r="X41" s="114">
        <v>20</v>
      </c>
      <c r="Y41" s="114"/>
      <c r="Z41" s="114"/>
      <c r="AA41" s="114">
        <f t="shared" si="0"/>
        <v>0</v>
      </c>
      <c r="AB41" s="114"/>
      <c r="AC41" s="114"/>
      <c r="AD41" s="114"/>
    </row>
    <row r="42" spans="1:106" ht="15.75" hidden="1" customHeight="1" x14ac:dyDescent="0.2">
      <c r="A42" s="21"/>
      <c r="B42" s="112" t="s">
        <v>218</v>
      </c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2"/>
      <c r="T42" s="112"/>
      <c r="U42" s="113"/>
      <c r="V42" s="113"/>
      <c r="W42" s="58" t="s">
        <v>3</v>
      </c>
      <c r="X42" s="114">
        <v>250</v>
      </c>
      <c r="Y42" s="114"/>
      <c r="Z42" s="114"/>
      <c r="AA42" s="114">
        <f t="shared" si="0"/>
        <v>0</v>
      </c>
      <c r="AB42" s="114"/>
      <c r="AC42" s="114"/>
      <c r="AD42" s="114"/>
    </row>
    <row r="43" spans="1:106" ht="15.75" hidden="1" customHeight="1" x14ac:dyDescent="0.2">
      <c r="A43" s="21"/>
      <c r="B43" s="112" t="s">
        <v>221</v>
      </c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3"/>
      <c r="V43" s="113"/>
      <c r="W43" s="58" t="s">
        <v>60</v>
      </c>
      <c r="X43" s="114">
        <v>15</v>
      </c>
      <c r="Y43" s="114"/>
      <c r="Z43" s="114"/>
      <c r="AA43" s="114">
        <f t="shared" ref="AA43:AA54" si="1">U43*X43</f>
        <v>0</v>
      </c>
      <c r="AB43" s="114"/>
      <c r="AC43" s="114"/>
      <c r="AD43" s="114"/>
    </row>
    <row r="44" spans="1:106" ht="15.75" hidden="1" customHeight="1" x14ac:dyDescent="0.2">
      <c r="A44" s="21"/>
      <c r="B44" s="112" t="s">
        <v>302</v>
      </c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12"/>
      <c r="U44" s="113"/>
      <c r="V44" s="113"/>
      <c r="W44" s="58" t="s">
        <v>60</v>
      </c>
      <c r="X44" s="114">
        <v>0.4</v>
      </c>
      <c r="Y44" s="114"/>
      <c r="Z44" s="114"/>
      <c r="AA44" s="114">
        <f t="shared" si="1"/>
        <v>0</v>
      </c>
      <c r="AB44" s="114"/>
      <c r="AC44" s="114"/>
      <c r="AD44" s="114"/>
    </row>
    <row r="45" spans="1:106" ht="15.75" hidden="1" customHeight="1" x14ac:dyDescent="0.2">
      <c r="A45" s="21"/>
      <c r="B45" s="112" t="s">
        <v>238</v>
      </c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2"/>
      <c r="T45" s="112"/>
      <c r="U45" s="113"/>
      <c r="V45" s="113"/>
      <c r="W45" s="58" t="s">
        <v>244</v>
      </c>
      <c r="X45" s="120">
        <v>800</v>
      </c>
      <c r="Y45" s="120"/>
      <c r="Z45" s="120"/>
      <c r="AA45" s="114">
        <f t="shared" si="1"/>
        <v>0</v>
      </c>
      <c r="AB45" s="114"/>
      <c r="AC45" s="114"/>
      <c r="AD45" s="114"/>
    </row>
    <row r="46" spans="1:106" ht="15.75" hidden="1" customHeight="1" x14ac:dyDescent="0.2">
      <c r="A46" s="21"/>
      <c r="B46" s="112" t="s">
        <v>240</v>
      </c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3"/>
      <c r="V46" s="113"/>
      <c r="W46" s="58" t="s">
        <v>3</v>
      </c>
      <c r="X46" s="114">
        <v>200</v>
      </c>
      <c r="Y46" s="114"/>
      <c r="Z46" s="114"/>
      <c r="AA46" s="114">
        <f t="shared" si="1"/>
        <v>0</v>
      </c>
      <c r="AB46" s="114"/>
      <c r="AC46" s="114"/>
      <c r="AD46" s="114"/>
    </row>
    <row r="47" spans="1:106" ht="15.75" hidden="1" customHeight="1" x14ac:dyDescent="0.2">
      <c r="A47" s="21"/>
      <c r="B47" s="112" t="s">
        <v>241</v>
      </c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112"/>
      <c r="S47" s="112"/>
      <c r="T47" s="112"/>
      <c r="U47" s="113"/>
      <c r="V47" s="113"/>
      <c r="W47" s="58" t="s">
        <v>3</v>
      </c>
      <c r="X47" s="114"/>
      <c r="Y47" s="114"/>
      <c r="Z47" s="114"/>
      <c r="AA47" s="114">
        <f t="shared" si="1"/>
        <v>0</v>
      </c>
      <c r="AB47" s="114"/>
      <c r="AC47" s="114"/>
      <c r="AD47" s="114"/>
    </row>
    <row r="48" spans="1:106" ht="15.75" hidden="1" customHeight="1" x14ac:dyDescent="0.2">
      <c r="A48" s="21"/>
      <c r="B48" s="112" t="s">
        <v>254</v>
      </c>
      <c r="C48" s="112"/>
      <c r="D48" s="112"/>
      <c r="E48" s="112"/>
      <c r="F48" s="112"/>
      <c r="G48" s="112"/>
      <c r="H48" s="112"/>
      <c r="I48" s="112"/>
      <c r="J48" s="112"/>
      <c r="K48" s="112"/>
      <c r="L48" s="112"/>
      <c r="M48" s="112"/>
      <c r="N48" s="112"/>
      <c r="O48" s="112"/>
      <c r="P48" s="112"/>
      <c r="Q48" s="112"/>
      <c r="R48" s="112"/>
      <c r="S48" s="112"/>
      <c r="T48" s="112"/>
      <c r="U48" s="113"/>
      <c r="V48" s="113"/>
      <c r="W48" s="58" t="s">
        <v>11</v>
      </c>
      <c r="X48" s="114"/>
      <c r="Y48" s="114"/>
      <c r="Z48" s="114"/>
      <c r="AA48" s="114">
        <f t="shared" si="1"/>
        <v>0</v>
      </c>
      <c r="AB48" s="114"/>
      <c r="AC48" s="114"/>
      <c r="AD48" s="114"/>
    </row>
    <row r="49" spans="1:30" ht="15.75" hidden="1" customHeight="1" x14ac:dyDescent="0.2">
      <c r="A49" s="21"/>
      <c r="B49" s="105" t="s">
        <v>256</v>
      </c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7"/>
      <c r="U49" s="113"/>
      <c r="V49" s="113"/>
      <c r="W49" s="58" t="s">
        <v>60</v>
      </c>
      <c r="X49" s="114">
        <v>0.5</v>
      </c>
      <c r="Y49" s="114"/>
      <c r="Z49" s="114"/>
      <c r="AA49" s="114">
        <f t="shared" si="1"/>
        <v>0</v>
      </c>
      <c r="AB49" s="114"/>
      <c r="AC49" s="114"/>
      <c r="AD49" s="114"/>
    </row>
    <row r="50" spans="1:30" ht="15.75" hidden="1" customHeight="1" x14ac:dyDescent="0.2">
      <c r="A50" s="21"/>
      <c r="B50" s="105" t="s">
        <v>275</v>
      </c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7"/>
      <c r="U50" s="113"/>
      <c r="V50" s="113"/>
      <c r="W50" s="58" t="s">
        <v>3</v>
      </c>
      <c r="X50" s="114"/>
      <c r="Y50" s="114"/>
      <c r="Z50" s="114"/>
      <c r="AA50" s="114">
        <f t="shared" si="1"/>
        <v>0</v>
      </c>
      <c r="AB50" s="114"/>
      <c r="AC50" s="114"/>
      <c r="AD50" s="114"/>
    </row>
    <row r="51" spans="1:30" ht="15.75" hidden="1" customHeight="1" x14ac:dyDescent="0.2">
      <c r="A51" s="21"/>
      <c r="B51" s="105" t="s">
        <v>280</v>
      </c>
      <c r="C51" s="106"/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7"/>
      <c r="U51" s="113"/>
      <c r="V51" s="113"/>
      <c r="W51" s="58" t="s">
        <v>11</v>
      </c>
      <c r="X51" s="114"/>
      <c r="Y51" s="114"/>
      <c r="Z51" s="114"/>
      <c r="AA51" s="114">
        <f t="shared" si="1"/>
        <v>0</v>
      </c>
      <c r="AB51" s="114"/>
      <c r="AC51" s="114"/>
      <c r="AD51" s="114"/>
    </row>
    <row r="52" spans="1:30" ht="15.75" hidden="1" customHeight="1" x14ac:dyDescent="0.2">
      <c r="A52" s="21"/>
      <c r="B52" s="105" t="s">
        <v>303</v>
      </c>
      <c r="C52" s="106"/>
      <c r="D52" s="106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7"/>
      <c r="U52" s="113"/>
      <c r="V52" s="113"/>
      <c r="W52" s="58" t="s">
        <v>3</v>
      </c>
      <c r="X52" s="114"/>
      <c r="Y52" s="114"/>
      <c r="Z52" s="114"/>
      <c r="AA52" s="114">
        <f t="shared" si="1"/>
        <v>0</v>
      </c>
      <c r="AB52" s="114"/>
      <c r="AC52" s="114"/>
      <c r="AD52" s="114"/>
    </row>
    <row r="53" spans="1:30" ht="15.75" hidden="1" customHeight="1" x14ac:dyDescent="0.2">
      <c r="A53" s="21"/>
      <c r="B53" s="105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7"/>
      <c r="U53" s="113"/>
      <c r="V53" s="113"/>
      <c r="W53" s="58" t="s">
        <v>3</v>
      </c>
      <c r="X53" s="114"/>
      <c r="Y53" s="114"/>
      <c r="Z53" s="114"/>
      <c r="AA53" s="114">
        <f t="shared" si="1"/>
        <v>0</v>
      </c>
      <c r="AB53" s="114"/>
      <c r="AC53" s="114"/>
      <c r="AD53" s="114"/>
    </row>
    <row r="54" spans="1:30" ht="15.75" hidden="1" customHeight="1" x14ac:dyDescent="0.2">
      <c r="A54" s="21"/>
      <c r="B54" s="105"/>
      <c r="C54" s="106"/>
      <c r="D54" s="106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7"/>
      <c r="U54" s="113"/>
      <c r="V54" s="113"/>
      <c r="W54" s="58" t="s">
        <v>3</v>
      </c>
      <c r="X54" s="114"/>
      <c r="Y54" s="114"/>
      <c r="Z54" s="114"/>
      <c r="AA54" s="114">
        <f t="shared" si="1"/>
        <v>0</v>
      </c>
      <c r="AB54" s="114"/>
      <c r="AC54" s="114"/>
      <c r="AD54" s="114"/>
    </row>
    <row r="55" spans="1:30" ht="15.75" hidden="1" customHeight="1" x14ac:dyDescent="0.2">
      <c r="A55" s="21"/>
      <c r="B55" s="105" t="s">
        <v>262</v>
      </c>
      <c r="C55" s="106"/>
      <c r="D55" s="106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7"/>
      <c r="U55" s="113"/>
      <c r="V55" s="113"/>
      <c r="W55" s="58" t="s">
        <v>248</v>
      </c>
      <c r="X55" s="114"/>
      <c r="Y55" s="114"/>
      <c r="Z55" s="114"/>
      <c r="AA55" s="114">
        <f t="shared" si="0"/>
        <v>0</v>
      </c>
      <c r="AB55" s="114"/>
      <c r="AC55" s="114"/>
      <c r="AD55" s="114"/>
    </row>
    <row r="56" spans="1:30" ht="15.75" customHeight="1" x14ac:dyDescent="0.2">
      <c r="A56" s="21"/>
      <c r="B56" s="97"/>
      <c r="C56" s="97"/>
      <c r="D56" s="97"/>
      <c r="E56" s="97"/>
      <c r="F56" s="97"/>
      <c r="G56" s="97"/>
      <c r="H56" s="97"/>
      <c r="I56" s="97"/>
      <c r="J56" s="97"/>
      <c r="K56" s="97"/>
      <c r="L56" s="97"/>
      <c r="M56" s="97"/>
      <c r="N56" s="97"/>
      <c r="O56" s="97"/>
      <c r="P56" s="97"/>
      <c r="Q56" s="97"/>
      <c r="R56" s="97"/>
      <c r="S56" s="97"/>
      <c r="T56" s="97"/>
      <c r="U56" s="122" t="s">
        <v>169</v>
      </c>
      <c r="V56" s="122"/>
      <c r="W56" s="52"/>
      <c r="X56" s="121"/>
      <c r="Y56" s="121"/>
      <c r="Z56" s="121"/>
      <c r="AA56" s="123">
        <f>SUM(AA25:AD55)</f>
        <v>17700</v>
      </c>
      <c r="AB56" s="123"/>
      <c r="AC56" s="123"/>
      <c r="AD56" s="123"/>
    </row>
    <row r="57" spans="1:30" ht="15" customHeight="1" x14ac:dyDescent="0.2">
      <c r="A57" s="21"/>
      <c r="B57" s="97"/>
      <c r="C57" s="97"/>
      <c r="D57" s="97"/>
      <c r="E57" s="97"/>
      <c r="F57" s="97"/>
      <c r="G57" s="97"/>
      <c r="H57" s="97"/>
      <c r="I57" s="97"/>
      <c r="J57" s="97"/>
      <c r="K57" s="97"/>
      <c r="L57" s="97"/>
      <c r="M57" s="97"/>
      <c r="N57" s="97"/>
      <c r="O57" s="97"/>
      <c r="P57" s="97"/>
      <c r="Q57" s="97"/>
      <c r="R57" s="97"/>
      <c r="S57" s="97"/>
      <c r="T57" s="97"/>
      <c r="U57" s="121" t="s">
        <v>18</v>
      </c>
      <c r="V57" s="121"/>
      <c r="W57" s="52"/>
      <c r="X57" s="121"/>
      <c r="Y57" s="121"/>
      <c r="Z57" s="121"/>
      <c r="AA57" s="121"/>
      <c r="AB57" s="121"/>
      <c r="AC57" s="121"/>
      <c r="AD57" s="121"/>
    </row>
    <row r="58" spans="1:30" ht="15.75" customHeight="1" x14ac:dyDescent="0.2">
      <c r="A58" s="57" t="s">
        <v>91</v>
      </c>
      <c r="B58" s="98" t="s">
        <v>166</v>
      </c>
      <c r="C58" s="99"/>
      <c r="D58" s="99"/>
      <c r="E58" s="99"/>
      <c r="F58" s="99"/>
      <c r="G58" s="99"/>
      <c r="H58" s="99"/>
      <c r="I58" s="99"/>
      <c r="J58" s="99"/>
      <c r="K58" s="99"/>
      <c r="L58" s="99"/>
      <c r="M58" s="99"/>
      <c r="N58" s="99"/>
      <c r="O58" s="99"/>
      <c r="P58" s="99"/>
      <c r="Q58" s="99"/>
      <c r="R58" s="100"/>
      <c r="S58" s="101" t="s">
        <v>314</v>
      </c>
      <c r="T58" s="102"/>
      <c r="U58" s="121" t="s">
        <v>18</v>
      </c>
      <c r="V58" s="121"/>
      <c r="W58" s="21"/>
      <c r="X58" s="121"/>
      <c r="Y58" s="121"/>
      <c r="Z58" s="121"/>
      <c r="AA58" s="121"/>
      <c r="AB58" s="121"/>
      <c r="AC58" s="121"/>
      <c r="AD58" s="121"/>
    </row>
    <row r="59" spans="1:30" ht="15.75" hidden="1" customHeight="1" x14ac:dyDescent="0.2">
      <c r="A59" s="21"/>
      <c r="B59" s="105" t="s">
        <v>59</v>
      </c>
      <c r="C59" s="106"/>
      <c r="D59" s="106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7"/>
      <c r="S59" s="103" t="s">
        <v>301</v>
      </c>
      <c r="T59" s="104"/>
      <c r="U59" s="113"/>
      <c r="V59" s="113"/>
      <c r="W59" s="58" t="s">
        <v>56</v>
      </c>
      <c r="X59" s="114">
        <v>50</v>
      </c>
      <c r="Y59" s="114"/>
      <c r="Z59" s="114"/>
      <c r="AA59" s="114">
        <f>U59*X59</f>
        <v>0</v>
      </c>
      <c r="AB59" s="114"/>
      <c r="AC59" s="114"/>
      <c r="AD59" s="114"/>
    </row>
    <row r="60" spans="1:30" ht="15.75" hidden="1" customHeight="1" x14ac:dyDescent="0.2">
      <c r="A60" s="21"/>
      <c r="B60" s="112" t="s">
        <v>70</v>
      </c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  <c r="R60" s="112"/>
      <c r="S60" s="112"/>
      <c r="T60" s="112"/>
      <c r="U60" s="113"/>
      <c r="V60" s="113"/>
      <c r="W60" s="58" t="s">
        <v>3</v>
      </c>
      <c r="X60" s="114">
        <v>250</v>
      </c>
      <c r="Y60" s="114"/>
      <c r="Z60" s="114"/>
      <c r="AA60" s="114">
        <f t="shared" ref="AA60:AA74" si="2">U60*X60</f>
        <v>0</v>
      </c>
      <c r="AB60" s="114"/>
      <c r="AC60" s="114"/>
      <c r="AD60" s="114"/>
    </row>
    <row r="61" spans="1:30" ht="15.75" hidden="1" customHeight="1" x14ac:dyDescent="0.2">
      <c r="A61" s="21"/>
      <c r="B61" s="112" t="s">
        <v>73</v>
      </c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  <c r="R61" s="112"/>
      <c r="S61" s="112"/>
      <c r="T61" s="112"/>
      <c r="U61" s="113"/>
      <c r="V61" s="113"/>
      <c r="W61" s="58" t="s">
        <v>3</v>
      </c>
      <c r="X61" s="114"/>
      <c r="Y61" s="114"/>
      <c r="Z61" s="114"/>
      <c r="AA61" s="114">
        <f t="shared" si="2"/>
        <v>0</v>
      </c>
      <c r="AB61" s="114"/>
      <c r="AC61" s="114"/>
      <c r="AD61" s="114"/>
    </row>
    <row r="62" spans="1:30" ht="15.75" hidden="1" customHeight="1" x14ac:dyDescent="0.2">
      <c r="A62" s="21"/>
      <c r="B62" s="112" t="s">
        <v>71</v>
      </c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  <c r="R62" s="112"/>
      <c r="S62" s="112"/>
      <c r="T62" s="112"/>
      <c r="U62" s="113"/>
      <c r="V62" s="113"/>
      <c r="W62" s="58" t="s">
        <v>11</v>
      </c>
      <c r="X62" s="114">
        <v>50</v>
      </c>
      <c r="Y62" s="114"/>
      <c r="Z62" s="114"/>
      <c r="AA62" s="114">
        <f t="shared" si="2"/>
        <v>0</v>
      </c>
      <c r="AB62" s="114"/>
      <c r="AC62" s="114"/>
      <c r="AD62" s="114"/>
    </row>
    <row r="63" spans="1:30" ht="15.75" hidden="1" customHeight="1" x14ac:dyDescent="0.2">
      <c r="A63" s="21"/>
      <c r="B63" s="112" t="s">
        <v>67</v>
      </c>
      <c r="C63" s="112"/>
      <c r="D63" s="112"/>
      <c r="E63" s="112"/>
      <c r="F63" s="112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  <c r="R63" s="112"/>
      <c r="S63" s="112"/>
      <c r="T63" s="112"/>
      <c r="U63" s="113"/>
      <c r="V63" s="113"/>
      <c r="W63" s="58" t="s">
        <v>95</v>
      </c>
      <c r="X63" s="114">
        <v>250</v>
      </c>
      <c r="Y63" s="114"/>
      <c r="Z63" s="114"/>
      <c r="AA63" s="114">
        <f t="shared" si="2"/>
        <v>0</v>
      </c>
      <c r="AB63" s="114"/>
      <c r="AC63" s="114"/>
      <c r="AD63" s="114"/>
    </row>
    <row r="64" spans="1:30" ht="15.75" hidden="1" customHeight="1" x14ac:dyDescent="0.2">
      <c r="A64" s="21"/>
      <c r="B64" s="112" t="s">
        <v>257</v>
      </c>
      <c r="C64" s="112"/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3"/>
      <c r="V64" s="113"/>
      <c r="W64" s="58" t="s">
        <v>11</v>
      </c>
      <c r="X64" s="114"/>
      <c r="Y64" s="114"/>
      <c r="Z64" s="114"/>
      <c r="AA64" s="114">
        <f t="shared" si="2"/>
        <v>0</v>
      </c>
      <c r="AB64" s="114"/>
      <c r="AC64" s="114"/>
      <c r="AD64" s="114"/>
    </row>
    <row r="65" spans="1:30" ht="15.75" hidden="1" customHeight="1" x14ac:dyDescent="0.2">
      <c r="A65" s="21"/>
      <c r="B65" s="105" t="s">
        <v>206</v>
      </c>
      <c r="C65" s="106"/>
      <c r="D65" s="106"/>
      <c r="E65" s="106"/>
      <c r="F65" s="106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7"/>
      <c r="U65" s="113"/>
      <c r="V65" s="113"/>
      <c r="W65" s="58" t="s">
        <v>3</v>
      </c>
      <c r="X65" s="114">
        <v>70</v>
      </c>
      <c r="Y65" s="114"/>
      <c r="Z65" s="114"/>
      <c r="AA65" s="114">
        <f t="shared" si="2"/>
        <v>0</v>
      </c>
      <c r="AB65" s="114"/>
      <c r="AC65" s="114"/>
      <c r="AD65" s="114"/>
    </row>
    <row r="66" spans="1:30" ht="15.75" hidden="1" customHeight="1" x14ac:dyDescent="0.2">
      <c r="A66" s="21"/>
      <c r="B66" s="105" t="s">
        <v>207</v>
      </c>
      <c r="C66" s="106"/>
      <c r="D66" s="106"/>
      <c r="E66" s="106"/>
      <c r="F66" s="106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7"/>
      <c r="U66" s="113"/>
      <c r="V66" s="113"/>
      <c r="W66" s="58" t="s">
        <v>99</v>
      </c>
      <c r="X66" s="120">
        <v>2500</v>
      </c>
      <c r="Y66" s="120"/>
      <c r="Z66" s="120"/>
      <c r="AA66" s="114">
        <f t="shared" si="2"/>
        <v>0</v>
      </c>
      <c r="AB66" s="114"/>
      <c r="AC66" s="114"/>
      <c r="AD66" s="114"/>
    </row>
    <row r="67" spans="1:30" ht="15.75" hidden="1" customHeight="1" x14ac:dyDescent="0.2">
      <c r="A67" s="21"/>
      <c r="B67" s="105" t="s">
        <v>304</v>
      </c>
      <c r="C67" s="106"/>
      <c r="D67" s="106"/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7"/>
      <c r="U67" s="113"/>
      <c r="V67" s="113"/>
      <c r="W67" s="58" t="s">
        <v>99</v>
      </c>
      <c r="X67" s="120">
        <v>2501</v>
      </c>
      <c r="Y67" s="120"/>
      <c r="Z67" s="120"/>
      <c r="AA67" s="114">
        <f t="shared" ref="AA67:AA70" si="3">U67*X67</f>
        <v>0</v>
      </c>
      <c r="AB67" s="114"/>
      <c r="AC67" s="114"/>
      <c r="AD67" s="114"/>
    </row>
    <row r="68" spans="1:30" ht="15.75" hidden="1" customHeight="1" x14ac:dyDescent="0.2">
      <c r="A68" s="21"/>
      <c r="B68" s="105" t="s">
        <v>305</v>
      </c>
      <c r="C68" s="106"/>
      <c r="D68" s="106"/>
      <c r="E68" s="106"/>
      <c r="F68" s="106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7"/>
      <c r="U68" s="113"/>
      <c r="V68" s="113"/>
      <c r="W68" s="58" t="s">
        <v>99</v>
      </c>
      <c r="X68" s="120">
        <v>2502</v>
      </c>
      <c r="Y68" s="120"/>
      <c r="Z68" s="120"/>
      <c r="AA68" s="114">
        <f t="shared" si="3"/>
        <v>0</v>
      </c>
      <c r="AB68" s="114"/>
      <c r="AC68" s="114"/>
      <c r="AD68" s="114"/>
    </row>
    <row r="69" spans="1:30" ht="15.75" hidden="1" customHeight="1" x14ac:dyDescent="0.2">
      <c r="A69" s="21"/>
      <c r="B69" s="105" t="s">
        <v>306</v>
      </c>
      <c r="C69" s="106"/>
      <c r="D69" s="106"/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7"/>
      <c r="U69" s="113"/>
      <c r="V69" s="113"/>
      <c r="W69" s="58" t="s">
        <v>99</v>
      </c>
      <c r="X69" s="120">
        <v>2503</v>
      </c>
      <c r="Y69" s="120"/>
      <c r="Z69" s="120"/>
      <c r="AA69" s="114">
        <f t="shared" si="3"/>
        <v>0</v>
      </c>
      <c r="AB69" s="114"/>
      <c r="AC69" s="114"/>
      <c r="AD69" s="114"/>
    </row>
    <row r="70" spans="1:30" ht="15.75" hidden="1" customHeight="1" x14ac:dyDescent="0.2">
      <c r="A70" s="21"/>
      <c r="B70" s="105"/>
      <c r="C70" s="106"/>
      <c r="D70" s="106"/>
      <c r="E70" s="106"/>
      <c r="F70" s="106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7"/>
      <c r="U70" s="113"/>
      <c r="V70" s="113"/>
      <c r="W70" s="58" t="s">
        <v>99</v>
      </c>
      <c r="X70" s="120">
        <v>2504</v>
      </c>
      <c r="Y70" s="120"/>
      <c r="Z70" s="120"/>
      <c r="AA70" s="114">
        <f t="shared" si="3"/>
        <v>0</v>
      </c>
      <c r="AB70" s="114"/>
      <c r="AC70" s="114"/>
      <c r="AD70" s="114"/>
    </row>
    <row r="71" spans="1:30" ht="15.75" hidden="1" customHeight="1" x14ac:dyDescent="0.2">
      <c r="A71" s="21"/>
      <c r="B71" s="77" t="s">
        <v>209</v>
      </c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9"/>
      <c r="U71" s="113"/>
      <c r="V71" s="113"/>
      <c r="W71" s="58" t="s">
        <v>208</v>
      </c>
      <c r="X71" s="114">
        <v>80</v>
      </c>
      <c r="Y71" s="114"/>
      <c r="Z71" s="114"/>
      <c r="AA71" s="114">
        <f>U71*X71</f>
        <v>0</v>
      </c>
      <c r="AB71" s="114"/>
      <c r="AC71" s="114"/>
      <c r="AD71" s="114"/>
    </row>
    <row r="72" spans="1:30" ht="15.75" hidden="1" customHeight="1" x14ac:dyDescent="0.2">
      <c r="A72" s="21"/>
      <c r="B72" s="77" t="s">
        <v>210</v>
      </c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9"/>
      <c r="U72" s="113"/>
      <c r="V72" s="113"/>
      <c r="W72" s="58" t="s">
        <v>208</v>
      </c>
      <c r="X72" s="114"/>
      <c r="Y72" s="114"/>
      <c r="Z72" s="114"/>
      <c r="AA72" s="114">
        <f>U72*X72</f>
        <v>0</v>
      </c>
      <c r="AB72" s="114"/>
      <c r="AC72" s="114"/>
      <c r="AD72" s="114"/>
    </row>
    <row r="73" spans="1:30" ht="15.75" hidden="1" customHeight="1" x14ac:dyDescent="0.2">
      <c r="A73" s="21"/>
      <c r="B73" s="112" t="s">
        <v>264</v>
      </c>
      <c r="C73" s="112"/>
      <c r="D73" s="112"/>
      <c r="E73" s="112"/>
      <c r="F73" s="112"/>
      <c r="G73" s="112"/>
      <c r="H73" s="112"/>
      <c r="I73" s="112"/>
      <c r="J73" s="112"/>
      <c r="K73" s="112"/>
      <c r="L73" s="112"/>
      <c r="M73" s="112"/>
      <c r="N73" s="112"/>
      <c r="O73" s="112"/>
      <c r="P73" s="112"/>
      <c r="Q73" s="112"/>
      <c r="R73" s="112"/>
      <c r="S73" s="112"/>
      <c r="T73" s="112"/>
      <c r="U73" s="113"/>
      <c r="V73" s="113"/>
      <c r="W73" s="58" t="s">
        <v>246</v>
      </c>
      <c r="X73" s="120"/>
      <c r="Y73" s="120"/>
      <c r="Z73" s="120"/>
      <c r="AA73" s="114">
        <f t="shared" si="2"/>
        <v>0</v>
      </c>
      <c r="AB73" s="114"/>
      <c r="AC73" s="114"/>
      <c r="AD73" s="114"/>
    </row>
    <row r="74" spans="1:30" ht="15.75" hidden="1" customHeight="1" x14ac:dyDescent="0.2">
      <c r="A74" s="21"/>
      <c r="B74" s="112" t="s">
        <v>296</v>
      </c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3"/>
      <c r="V74" s="113"/>
      <c r="W74" s="58" t="s">
        <v>239</v>
      </c>
      <c r="X74" s="114">
        <v>250</v>
      </c>
      <c r="Y74" s="114"/>
      <c r="Z74" s="114"/>
      <c r="AA74" s="114">
        <f t="shared" si="2"/>
        <v>0</v>
      </c>
      <c r="AB74" s="114"/>
      <c r="AC74" s="114"/>
      <c r="AD74" s="114"/>
    </row>
    <row r="75" spans="1:30" ht="15.75" customHeight="1" x14ac:dyDescent="0.2">
      <c r="A75" s="21"/>
      <c r="B75" s="121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2" t="s">
        <v>164</v>
      </c>
      <c r="V75" s="122"/>
      <c r="W75" s="21"/>
      <c r="X75" s="121"/>
      <c r="Y75" s="121"/>
      <c r="Z75" s="121"/>
      <c r="AA75" s="123">
        <f>SUM(AA59:AD74)</f>
        <v>0</v>
      </c>
      <c r="AB75" s="123"/>
      <c r="AC75" s="123"/>
      <c r="AD75" s="123"/>
    </row>
    <row r="76" spans="1:30" ht="15.75" customHeight="1" x14ac:dyDescent="0.2">
      <c r="A76" s="21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 t="s">
        <v>18</v>
      </c>
      <c r="V76" s="121"/>
      <c r="W76" s="21"/>
      <c r="X76" s="121"/>
      <c r="Y76" s="121"/>
      <c r="Z76" s="121"/>
      <c r="AA76" s="121"/>
      <c r="AB76" s="121"/>
      <c r="AC76" s="121"/>
      <c r="AD76" s="121"/>
    </row>
    <row r="77" spans="1:30" ht="15.75" customHeight="1" x14ac:dyDescent="0.2">
      <c r="A77" s="57" t="s">
        <v>93</v>
      </c>
      <c r="B77" s="145" t="s">
        <v>97</v>
      </c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21" t="s">
        <v>18</v>
      </c>
      <c r="V77" s="121"/>
      <c r="W77" s="21"/>
      <c r="X77" s="121"/>
      <c r="Y77" s="121"/>
      <c r="Z77" s="121"/>
      <c r="AA77" s="121"/>
      <c r="AB77" s="121"/>
      <c r="AC77" s="121"/>
      <c r="AD77" s="121"/>
    </row>
    <row r="78" spans="1:30" ht="15.75" customHeight="1" x14ac:dyDescent="0.2">
      <c r="A78" s="21"/>
      <c r="B78" s="112" t="s">
        <v>64</v>
      </c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3">
        <v>6</v>
      </c>
      <c r="V78" s="113"/>
      <c r="W78" s="58" t="s">
        <v>251</v>
      </c>
      <c r="X78" s="120">
        <v>250</v>
      </c>
      <c r="Y78" s="120"/>
      <c r="Z78" s="120"/>
      <c r="AA78" s="114">
        <f>U78*X78</f>
        <v>1500</v>
      </c>
      <c r="AB78" s="114"/>
      <c r="AC78" s="114"/>
      <c r="AD78" s="114"/>
    </row>
    <row r="79" spans="1:30" ht="15.75" customHeight="1" x14ac:dyDescent="0.2">
      <c r="A79" s="21"/>
      <c r="B79" s="112" t="s">
        <v>98</v>
      </c>
      <c r="C79" s="112"/>
      <c r="D79" s="112"/>
      <c r="E79" s="112"/>
      <c r="F79" s="112"/>
      <c r="G79" s="112"/>
      <c r="H79" s="112"/>
      <c r="I79" s="112"/>
      <c r="J79" s="112"/>
      <c r="K79" s="112"/>
      <c r="L79" s="112"/>
      <c r="M79" s="112"/>
      <c r="N79" s="112"/>
      <c r="O79" s="112"/>
      <c r="P79" s="112"/>
      <c r="Q79" s="112"/>
      <c r="R79" s="112"/>
      <c r="S79" s="112"/>
      <c r="T79" s="112"/>
      <c r="U79" s="113">
        <v>1</v>
      </c>
      <c r="V79" s="113"/>
      <c r="W79" s="58" t="s">
        <v>239</v>
      </c>
      <c r="X79" s="120">
        <v>1000</v>
      </c>
      <c r="Y79" s="120"/>
      <c r="Z79" s="120"/>
      <c r="AA79" s="114">
        <f t="shared" ref="AA79:AA94" si="4">U79*X79</f>
        <v>1000</v>
      </c>
      <c r="AB79" s="114"/>
      <c r="AC79" s="114"/>
      <c r="AD79" s="114"/>
    </row>
    <row r="80" spans="1:30" ht="15.75" hidden="1" customHeight="1" x14ac:dyDescent="0.2">
      <c r="A80" s="21"/>
      <c r="B80" s="112" t="s">
        <v>155</v>
      </c>
      <c r="C80" s="112"/>
      <c r="D80" s="112"/>
      <c r="E80" s="112"/>
      <c r="F80" s="112"/>
      <c r="G80" s="112"/>
      <c r="H80" s="112"/>
      <c r="I80" s="112"/>
      <c r="J80" s="112"/>
      <c r="K80" s="112"/>
      <c r="L80" s="112"/>
      <c r="M80" s="112"/>
      <c r="N80" s="112"/>
      <c r="O80" s="112"/>
      <c r="P80" s="112"/>
      <c r="Q80" s="112"/>
      <c r="R80" s="112"/>
      <c r="S80" s="112"/>
      <c r="T80" s="112"/>
      <c r="U80" s="113"/>
      <c r="V80" s="113"/>
      <c r="W80" s="58" t="s">
        <v>99</v>
      </c>
      <c r="X80" s="120">
        <v>1500</v>
      </c>
      <c r="Y80" s="120"/>
      <c r="Z80" s="120"/>
      <c r="AA80" s="114">
        <f t="shared" si="4"/>
        <v>0</v>
      </c>
      <c r="AB80" s="114"/>
      <c r="AC80" s="114"/>
      <c r="AD80" s="114"/>
    </row>
    <row r="81" spans="1:30" ht="15.75" hidden="1" customHeight="1" x14ac:dyDescent="0.2">
      <c r="A81" s="21"/>
      <c r="B81" s="112" t="s">
        <v>65</v>
      </c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3"/>
      <c r="V81" s="113"/>
      <c r="W81" s="58" t="s">
        <v>3</v>
      </c>
      <c r="X81" s="114"/>
      <c r="Y81" s="114"/>
      <c r="Z81" s="114"/>
      <c r="AA81" s="114">
        <f t="shared" si="4"/>
        <v>0</v>
      </c>
      <c r="AB81" s="114"/>
      <c r="AC81" s="114"/>
      <c r="AD81" s="114"/>
    </row>
    <row r="82" spans="1:30" ht="15.75" hidden="1" customHeight="1" x14ac:dyDescent="0.2">
      <c r="A82" s="21"/>
      <c r="B82" s="112" t="s">
        <v>66</v>
      </c>
      <c r="C82" s="112"/>
      <c r="D82" s="112"/>
      <c r="E82" s="112"/>
      <c r="F82" s="112"/>
      <c r="G82" s="112"/>
      <c r="H82" s="112"/>
      <c r="I82" s="112"/>
      <c r="J82" s="112"/>
      <c r="K82" s="112"/>
      <c r="L82" s="112"/>
      <c r="M82" s="112"/>
      <c r="N82" s="112"/>
      <c r="O82" s="112"/>
      <c r="P82" s="112"/>
      <c r="Q82" s="112"/>
      <c r="R82" s="112"/>
      <c r="S82" s="112"/>
      <c r="T82" s="112"/>
      <c r="U82" s="113"/>
      <c r="V82" s="113"/>
      <c r="W82" s="58" t="s">
        <v>3</v>
      </c>
      <c r="X82" s="120"/>
      <c r="Y82" s="120"/>
      <c r="Z82" s="120"/>
      <c r="AA82" s="114">
        <f t="shared" si="4"/>
        <v>0</v>
      </c>
      <c r="AB82" s="114"/>
      <c r="AC82" s="114"/>
      <c r="AD82" s="114"/>
    </row>
    <row r="83" spans="1:30" ht="15.75" hidden="1" customHeight="1" x14ac:dyDescent="0.2">
      <c r="A83" s="21"/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3"/>
      <c r="V83" s="113"/>
      <c r="W83" s="58" t="s">
        <v>3</v>
      </c>
      <c r="X83" s="120"/>
      <c r="Y83" s="120"/>
      <c r="Z83" s="120"/>
      <c r="AA83" s="114">
        <f t="shared" ref="AA83:AA88" si="5">U83*X83</f>
        <v>0</v>
      </c>
      <c r="AB83" s="114"/>
      <c r="AC83" s="114"/>
      <c r="AD83" s="114"/>
    </row>
    <row r="84" spans="1:30" ht="15.75" hidden="1" customHeight="1" x14ac:dyDescent="0.2">
      <c r="A84" s="21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3"/>
      <c r="V84" s="113"/>
      <c r="W84" s="58" t="s">
        <v>3</v>
      </c>
      <c r="X84" s="120"/>
      <c r="Y84" s="120"/>
      <c r="Z84" s="120"/>
      <c r="AA84" s="114">
        <f t="shared" si="5"/>
        <v>0</v>
      </c>
      <c r="AB84" s="114"/>
      <c r="AC84" s="114"/>
      <c r="AD84" s="114"/>
    </row>
    <row r="85" spans="1:30" ht="15.75" hidden="1" customHeight="1" x14ac:dyDescent="0.2">
      <c r="A85" s="21"/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  <c r="O85" s="112"/>
      <c r="P85" s="112"/>
      <c r="Q85" s="112"/>
      <c r="R85" s="112"/>
      <c r="S85" s="112"/>
      <c r="T85" s="112"/>
      <c r="U85" s="113"/>
      <c r="V85" s="113"/>
      <c r="W85" s="58" t="s">
        <v>3</v>
      </c>
      <c r="X85" s="120"/>
      <c r="Y85" s="120"/>
      <c r="Z85" s="120"/>
      <c r="AA85" s="114">
        <f t="shared" si="5"/>
        <v>0</v>
      </c>
      <c r="AB85" s="114"/>
      <c r="AC85" s="114"/>
      <c r="AD85" s="114"/>
    </row>
    <row r="86" spans="1:30" ht="15.75" hidden="1" customHeight="1" x14ac:dyDescent="0.2">
      <c r="A86" s="21"/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  <c r="O86" s="112"/>
      <c r="P86" s="112"/>
      <c r="Q86" s="112"/>
      <c r="R86" s="112"/>
      <c r="S86" s="112"/>
      <c r="T86" s="112"/>
      <c r="U86" s="113"/>
      <c r="V86" s="113"/>
      <c r="W86" s="58" t="s">
        <v>3</v>
      </c>
      <c r="X86" s="120"/>
      <c r="Y86" s="120"/>
      <c r="Z86" s="120"/>
      <c r="AA86" s="114">
        <f t="shared" si="5"/>
        <v>0</v>
      </c>
      <c r="AB86" s="114"/>
      <c r="AC86" s="114"/>
      <c r="AD86" s="114"/>
    </row>
    <row r="87" spans="1:30" ht="15.75" hidden="1" customHeight="1" x14ac:dyDescent="0.2">
      <c r="A87" s="21"/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3"/>
      <c r="V87" s="113"/>
      <c r="W87" s="58" t="s">
        <v>3</v>
      </c>
      <c r="X87" s="120"/>
      <c r="Y87" s="120"/>
      <c r="Z87" s="120"/>
      <c r="AA87" s="114">
        <f t="shared" si="5"/>
        <v>0</v>
      </c>
      <c r="AB87" s="114"/>
      <c r="AC87" s="114"/>
      <c r="AD87" s="114"/>
    </row>
    <row r="88" spans="1:30" ht="15.75" hidden="1" customHeight="1" x14ac:dyDescent="0.2">
      <c r="A88" s="21"/>
      <c r="B88" s="112"/>
      <c r="C88" s="112"/>
      <c r="D88" s="112"/>
      <c r="E88" s="112"/>
      <c r="F88" s="112"/>
      <c r="G88" s="112"/>
      <c r="H88" s="112"/>
      <c r="I88" s="112"/>
      <c r="J88" s="112"/>
      <c r="K88" s="112"/>
      <c r="L88" s="112"/>
      <c r="M88" s="112"/>
      <c r="N88" s="112"/>
      <c r="O88" s="112"/>
      <c r="P88" s="112"/>
      <c r="Q88" s="112"/>
      <c r="R88" s="112"/>
      <c r="S88" s="112"/>
      <c r="T88" s="112"/>
      <c r="U88" s="113"/>
      <c r="V88" s="113"/>
      <c r="W88" s="58" t="s">
        <v>3</v>
      </c>
      <c r="X88" s="120"/>
      <c r="Y88" s="120"/>
      <c r="Z88" s="120"/>
      <c r="AA88" s="114">
        <f t="shared" si="5"/>
        <v>0</v>
      </c>
      <c r="AB88" s="114"/>
      <c r="AC88" s="114"/>
      <c r="AD88" s="114"/>
    </row>
    <row r="89" spans="1:30" ht="15.75" hidden="1" customHeight="1" x14ac:dyDescent="0.2">
      <c r="A89" s="21"/>
      <c r="B89" s="112" t="s">
        <v>252</v>
      </c>
      <c r="C89" s="112"/>
      <c r="D89" s="112"/>
      <c r="E89" s="112"/>
      <c r="F89" s="112"/>
      <c r="G89" s="112"/>
      <c r="H89" s="112"/>
      <c r="I89" s="112"/>
      <c r="J89" s="112"/>
      <c r="K89" s="112"/>
      <c r="L89" s="112"/>
      <c r="M89" s="112"/>
      <c r="N89" s="112"/>
      <c r="O89" s="112"/>
      <c r="P89" s="112"/>
      <c r="Q89" s="112"/>
      <c r="R89" s="112"/>
      <c r="S89" s="112"/>
      <c r="T89" s="112"/>
      <c r="U89" s="113"/>
      <c r="V89" s="113"/>
      <c r="W89" s="58" t="s">
        <v>253</v>
      </c>
      <c r="X89" s="120"/>
      <c r="Y89" s="120"/>
      <c r="Z89" s="120"/>
      <c r="AA89" s="114">
        <f t="shared" si="4"/>
        <v>0</v>
      </c>
      <c r="AB89" s="114"/>
      <c r="AC89" s="114"/>
      <c r="AD89" s="114"/>
    </row>
    <row r="90" spans="1:30" ht="15.75" hidden="1" customHeight="1" x14ac:dyDescent="0.2">
      <c r="A90" s="21"/>
      <c r="B90" s="112" t="s">
        <v>265</v>
      </c>
      <c r="C90" s="112"/>
      <c r="D90" s="112"/>
      <c r="E90" s="112"/>
      <c r="F90" s="112"/>
      <c r="G90" s="112"/>
      <c r="H90" s="112"/>
      <c r="I90" s="112"/>
      <c r="J90" s="112"/>
      <c r="K90" s="112"/>
      <c r="L90" s="112"/>
      <c r="M90" s="112"/>
      <c r="N90" s="112"/>
      <c r="O90" s="112"/>
      <c r="P90" s="112"/>
      <c r="Q90" s="112"/>
      <c r="R90" s="112"/>
      <c r="S90" s="112"/>
      <c r="T90" s="112"/>
      <c r="U90" s="113"/>
      <c r="V90" s="113"/>
      <c r="W90" s="58" t="s">
        <v>246</v>
      </c>
      <c r="X90" s="120">
        <v>1250</v>
      </c>
      <c r="Y90" s="120"/>
      <c r="Z90" s="120"/>
      <c r="AA90" s="114">
        <f t="shared" si="4"/>
        <v>0</v>
      </c>
      <c r="AB90" s="114"/>
      <c r="AC90" s="114"/>
      <c r="AD90" s="114"/>
    </row>
    <row r="91" spans="1:30" ht="15.75" hidden="1" customHeight="1" x14ac:dyDescent="0.2">
      <c r="A91" s="21"/>
      <c r="B91" s="112" t="s">
        <v>272</v>
      </c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3"/>
      <c r="V91" s="113"/>
      <c r="W91" s="58" t="s">
        <v>246</v>
      </c>
      <c r="X91" s="114">
        <v>200</v>
      </c>
      <c r="Y91" s="114"/>
      <c r="Z91" s="114"/>
      <c r="AA91" s="114">
        <f t="shared" si="4"/>
        <v>0</v>
      </c>
      <c r="AB91" s="114"/>
      <c r="AC91" s="114"/>
      <c r="AD91" s="114"/>
    </row>
    <row r="92" spans="1:30" ht="15.75" hidden="1" customHeight="1" x14ac:dyDescent="0.2">
      <c r="A92" s="21"/>
      <c r="B92" s="112" t="s">
        <v>273</v>
      </c>
      <c r="C92" s="112"/>
      <c r="D92" s="112"/>
      <c r="E92" s="112"/>
      <c r="F92" s="112"/>
      <c r="G92" s="112"/>
      <c r="H92" s="112"/>
      <c r="I92" s="112"/>
      <c r="J92" s="112"/>
      <c r="K92" s="112"/>
      <c r="L92" s="112"/>
      <c r="M92" s="112"/>
      <c r="N92" s="112"/>
      <c r="O92" s="112"/>
      <c r="P92" s="112"/>
      <c r="Q92" s="112"/>
      <c r="R92" s="112"/>
      <c r="S92" s="112"/>
      <c r="T92" s="112"/>
      <c r="U92" s="113"/>
      <c r="V92" s="113"/>
      <c r="W92" s="58" t="s">
        <v>239</v>
      </c>
      <c r="X92" s="114">
        <v>800</v>
      </c>
      <c r="Y92" s="114"/>
      <c r="Z92" s="114"/>
      <c r="AA92" s="114">
        <f t="shared" si="4"/>
        <v>0</v>
      </c>
      <c r="AB92" s="114"/>
      <c r="AC92" s="114"/>
      <c r="AD92" s="114"/>
    </row>
    <row r="93" spans="1:30" ht="15.75" hidden="1" customHeight="1" x14ac:dyDescent="0.2">
      <c r="A93" s="21"/>
      <c r="B93" s="112" t="s">
        <v>274</v>
      </c>
      <c r="C93" s="112"/>
      <c r="D93" s="112"/>
      <c r="E93" s="112"/>
      <c r="F93" s="112"/>
      <c r="G93" s="112"/>
      <c r="H93" s="112"/>
      <c r="I93" s="112"/>
      <c r="J93" s="112"/>
      <c r="K93" s="112"/>
      <c r="L93" s="112"/>
      <c r="M93" s="112"/>
      <c r="N93" s="112"/>
      <c r="O93" s="112"/>
      <c r="P93" s="112"/>
      <c r="Q93" s="112"/>
      <c r="R93" s="112"/>
      <c r="S93" s="112"/>
      <c r="T93" s="112"/>
      <c r="U93" s="113"/>
      <c r="V93" s="113"/>
      <c r="W93" s="58"/>
      <c r="X93" s="114"/>
      <c r="Y93" s="114"/>
      <c r="Z93" s="114"/>
      <c r="AA93" s="114">
        <f t="shared" si="4"/>
        <v>0</v>
      </c>
      <c r="AB93" s="114"/>
      <c r="AC93" s="114"/>
      <c r="AD93" s="114"/>
    </row>
    <row r="94" spans="1:30" ht="15.75" hidden="1" customHeight="1" x14ac:dyDescent="0.2">
      <c r="A94" s="21"/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  <c r="O94" s="112"/>
      <c r="P94" s="112"/>
      <c r="Q94" s="112"/>
      <c r="R94" s="112"/>
      <c r="S94" s="112"/>
      <c r="T94" s="112"/>
      <c r="U94" s="113"/>
      <c r="V94" s="113"/>
      <c r="W94" s="58"/>
      <c r="X94" s="114"/>
      <c r="Y94" s="114"/>
      <c r="Z94" s="114"/>
      <c r="AA94" s="114">
        <f t="shared" si="4"/>
        <v>0</v>
      </c>
      <c r="AB94" s="114"/>
      <c r="AC94" s="114"/>
      <c r="AD94" s="114"/>
    </row>
    <row r="95" spans="1:30" ht="15.75" customHeight="1" x14ac:dyDescent="0.2">
      <c r="A95" s="21"/>
      <c r="B95" s="121"/>
      <c r="C95" s="121"/>
      <c r="D95" s="121"/>
      <c r="E95" s="121"/>
      <c r="F95" s="121"/>
      <c r="G95" s="121"/>
      <c r="H95" s="121"/>
      <c r="I95" s="121"/>
      <c r="J95" s="121"/>
      <c r="K95" s="121"/>
      <c r="L95" s="121"/>
      <c r="M95" s="121"/>
      <c r="N95" s="121"/>
      <c r="O95" s="121"/>
      <c r="P95" s="121"/>
      <c r="Q95" s="121"/>
      <c r="R95" s="121"/>
      <c r="S95" s="121"/>
      <c r="T95" s="121"/>
      <c r="U95" s="122" t="s">
        <v>164</v>
      </c>
      <c r="V95" s="122"/>
      <c r="W95" s="21"/>
      <c r="X95" s="121"/>
      <c r="Y95" s="121"/>
      <c r="Z95" s="121"/>
      <c r="AA95" s="123">
        <f>SUM(AA78:AD94)</f>
        <v>2500</v>
      </c>
      <c r="AB95" s="123"/>
      <c r="AC95" s="123"/>
      <c r="AD95" s="123"/>
    </row>
    <row r="96" spans="1:30" ht="16.5" customHeight="1" x14ac:dyDescent="0.2">
      <c r="A96" s="21"/>
      <c r="B96" s="121"/>
      <c r="C96" s="121"/>
      <c r="D96" s="121"/>
      <c r="E96" s="121"/>
      <c r="F96" s="121"/>
      <c r="G96" s="121"/>
      <c r="H96" s="121"/>
      <c r="I96" s="121"/>
      <c r="J96" s="121"/>
      <c r="K96" s="121"/>
      <c r="L96" s="121"/>
      <c r="M96" s="121"/>
      <c r="N96" s="121"/>
      <c r="O96" s="121"/>
      <c r="P96" s="121"/>
      <c r="Q96" s="121"/>
      <c r="R96" s="121"/>
      <c r="S96" s="121"/>
      <c r="T96" s="121"/>
      <c r="U96" s="121" t="s">
        <v>18</v>
      </c>
      <c r="V96" s="121"/>
      <c r="W96" s="21"/>
      <c r="X96" s="121"/>
      <c r="Y96" s="121"/>
      <c r="Z96" s="121"/>
      <c r="AA96" s="121"/>
      <c r="AB96" s="121"/>
      <c r="AC96" s="121"/>
      <c r="AD96" s="121"/>
    </row>
    <row r="97" spans="1:30" ht="15.75" customHeight="1" x14ac:dyDescent="0.2">
      <c r="A97" s="57" t="s">
        <v>96</v>
      </c>
      <c r="B97" s="81" t="s">
        <v>167</v>
      </c>
      <c r="C97" s="82"/>
      <c r="D97" s="82"/>
      <c r="E97" s="82"/>
      <c r="F97" s="82"/>
      <c r="G97" s="82"/>
      <c r="H97" s="82"/>
      <c r="I97" s="82"/>
      <c r="J97" s="82"/>
      <c r="K97" s="82"/>
      <c r="L97" s="82"/>
      <c r="M97" s="82"/>
      <c r="N97" s="82"/>
      <c r="O97" s="82"/>
      <c r="P97" s="56" t="s">
        <v>314</v>
      </c>
      <c r="Q97" s="101" t="s">
        <v>269</v>
      </c>
      <c r="R97" s="102"/>
      <c r="S97" s="144" t="s">
        <v>270</v>
      </c>
      <c r="T97" s="102"/>
      <c r="U97" s="121" t="s">
        <v>18</v>
      </c>
      <c r="V97" s="121"/>
      <c r="W97" s="21"/>
      <c r="X97" s="121"/>
      <c r="Y97" s="121"/>
      <c r="Z97" s="121"/>
      <c r="AA97" s="121"/>
      <c r="AB97" s="121"/>
      <c r="AC97" s="121"/>
      <c r="AD97" s="121"/>
    </row>
    <row r="98" spans="1:30" ht="15.75" hidden="1" customHeight="1" x14ac:dyDescent="0.2">
      <c r="A98" s="52"/>
      <c r="B98" s="105" t="s">
        <v>214</v>
      </c>
      <c r="C98" s="106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7"/>
      <c r="P98" s="93" t="s">
        <v>301</v>
      </c>
      <c r="Q98" s="108">
        <v>0.15</v>
      </c>
      <c r="R98" s="109"/>
      <c r="S98" s="110">
        <f>VLOOKUP($AB$17,$DA$11:$DB$37,2,0)</f>
        <v>0.06</v>
      </c>
      <c r="T98" s="111"/>
      <c r="U98" s="113"/>
      <c r="V98" s="113"/>
      <c r="W98" s="59" t="s">
        <v>60</v>
      </c>
      <c r="X98" s="114"/>
      <c r="Y98" s="114"/>
      <c r="Z98" s="114"/>
      <c r="AA98" s="114">
        <f t="shared" ref="AA98:AA105" si="6">U98*X98</f>
        <v>0</v>
      </c>
      <c r="AB98" s="114"/>
      <c r="AC98" s="114"/>
      <c r="AD98" s="114"/>
    </row>
    <row r="99" spans="1:30" ht="15.75" hidden="1" customHeight="1" x14ac:dyDescent="0.2">
      <c r="A99" s="52"/>
      <c r="B99" s="112" t="s">
        <v>222</v>
      </c>
      <c r="C99" s="112"/>
      <c r="D99" s="112"/>
      <c r="E99" s="112"/>
      <c r="F99" s="112"/>
      <c r="G99" s="112"/>
      <c r="H99" s="112"/>
      <c r="I99" s="112"/>
      <c r="J99" s="112"/>
      <c r="K99" s="112"/>
      <c r="L99" s="112"/>
      <c r="M99" s="112"/>
      <c r="N99" s="112"/>
      <c r="O99" s="112"/>
      <c r="P99" s="93" t="s">
        <v>301</v>
      </c>
      <c r="Q99" s="108">
        <v>0.15</v>
      </c>
      <c r="R99" s="109"/>
      <c r="S99" s="110">
        <f>VLOOKUP($AB$17,$DA$11:$DB$37,2,0)</f>
        <v>0.06</v>
      </c>
      <c r="T99" s="111"/>
      <c r="U99" s="135"/>
      <c r="V99" s="135"/>
      <c r="W99" s="59" t="s">
        <v>60</v>
      </c>
      <c r="X99" s="114">
        <f>8.5*1.15*1.065*1.06</f>
        <v>11.034997499999999</v>
      </c>
      <c r="Y99" s="114"/>
      <c r="Z99" s="114"/>
      <c r="AA99" s="114">
        <f t="shared" si="6"/>
        <v>0</v>
      </c>
      <c r="AB99" s="114"/>
      <c r="AC99" s="114"/>
      <c r="AD99" s="114"/>
    </row>
    <row r="100" spans="1:30" ht="15.75" hidden="1" customHeight="1" x14ac:dyDescent="0.2">
      <c r="A100" s="52"/>
      <c r="B100" s="112" t="s">
        <v>243</v>
      </c>
      <c r="C100" s="112"/>
      <c r="D100" s="112"/>
      <c r="E100" s="112"/>
      <c r="F100" s="112"/>
      <c r="G100" s="112"/>
      <c r="H100" s="112"/>
      <c r="I100" s="112"/>
      <c r="J100" s="112"/>
      <c r="K100" s="112"/>
      <c r="L100" s="112"/>
      <c r="M100" s="112"/>
      <c r="N100" s="112"/>
      <c r="O100" s="112"/>
      <c r="P100" s="93" t="s">
        <v>301</v>
      </c>
      <c r="Q100" s="108">
        <v>0.15</v>
      </c>
      <c r="R100" s="109"/>
      <c r="S100" s="110">
        <f t="shared" ref="S100:S141" si="7">VLOOKUP($AB$17,$DA$11:$DB$37,2,0)</f>
        <v>0.06</v>
      </c>
      <c r="T100" s="111"/>
      <c r="U100" s="113"/>
      <c r="V100" s="113"/>
      <c r="W100" s="59" t="s">
        <v>60</v>
      </c>
      <c r="X100" s="114">
        <v>50</v>
      </c>
      <c r="Y100" s="114"/>
      <c r="Z100" s="114"/>
      <c r="AA100" s="114">
        <f t="shared" si="6"/>
        <v>0</v>
      </c>
      <c r="AB100" s="114"/>
      <c r="AC100" s="114"/>
      <c r="AD100" s="114"/>
    </row>
    <row r="101" spans="1:30" ht="15.75" hidden="1" customHeight="1" x14ac:dyDescent="0.2">
      <c r="A101" s="52"/>
      <c r="B101" s="112" t="s">
        <v>250</v>
      </c>
      <c r="C101" s="112"/>
      <c r="D101" s="112"/>
      <c r="E101" s="112"/>
      <c r="F101" s="112"/>
      <c r="G101" s="112"/>
      <c r="H101" s="112"/>
      <c r="I101" s="112"/>
      <c r="J101" s="112"/>
      <c r="K101" s="112"/>
      <c r="L101" s="112"/>
      <c r="M101" s="112"/>
      <c r="N101" s="112"/>
      <c r="O101" s="112"/>
      <c r="P101" s="93" t="s">
        <v>301</v>
      </c>
      <c r="Q101" s="108">
        <v>0.15</v>
      </c>
      <c r="R101" s="109"/>
      <c r="S101" s="110">
        <f t="shared" si="7"/>
        <v>0.06</v>
      </c>
      <c r="T101" s="111"/>
      <c r="U101" s="135"/>
      <c r="V101" s="135"/>
      <c r="W101" s="59" t="s">
        <v>60</v>
      </c>
      <c r="X101" s="114">
        <v>25</v>
      </c>
      <c r="Y101" s="114"/>
      <c r="Z101" s="114"/>
      <c r="AA101" s="114">
        <f t="shared" si="6"/>
        <v>0</v>
      </c>
      <c r="AB101" s="114"/>
      <c r="AC101" s="114"/>
      <c r="AD101" s="114"/>
    </row>
    <row r="102" spans="1:30" ht="15.75" hidden="1" customHeight="1" x14ac:dyDescent="0.2">
      <c r="A102" s="52"/>
      <c r="B102" s="112" t="s">
        <v>215</v>
      </c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112"/>
      <c r="O102" s="112"/>
      <c r="P102" s="93" t="s">
        <v>301</v>
      </c>
      <c r="Q102" s="108">
        <v>0.15</v>
      </c>
      <c r="R102" s="109"/>
      <c r="S102" s="110">
        <f t="shared" si="7"/>
        <v>0.06</v>
      </c>
      <c r="T102" s="111"/>
      <c r="U102" s="113"/>
      <c r="V102" s="113"/>
      <c r="W102" s="59" t="s">
        <v>60</v>
      </c>
      <c r="X102" s="114"/>
      <c r="Y102" s="114"/>
      <c r="Z102" s="114"/>
      <c r="AA102" s="114">
        <f t="shared" si="6"/>
        <v>0</v>
      </c>
      <c r="AB102" s="114"/>
      <c r="AC102" s="114"/>
      <c r="AD102" s="114"/>
    </row>
    <row r="103" spans="1:30" ht="15.75" hidden="1" customHeight="1" x14ac:dyDescent="0.2">
      <c r="A103" s="52"/>
      <c r="B103" s="112" t="s">
        <v>223</v>
      </c>
      <c r="C103" s="112"/>
      <c r="D103" s="112"/>
      <c r="E103" s="112"/>
      <c r="F103" s="112"/>
      <c r="G103" s="112"/>
      <c r="H103" s="112"/>
      <c r="I103" s="112"/>
      <c r="J103" s="112"/>
      <c r="K103" s="112"/>
      <c r="L103" s="112"/>
      <c r="M103" s="112"/>
      <c r="N103" s="112"/>
      <c r="O103" s="112"/>
      <c r="P103" s="93" t="s">
        <v>301</v>
      </c>
      <c r="Q103" s="108">
        <v>0.15</v>
      </c>
      <c r="R103" s="109"/>
      <c r="S103" s="110">
        <f t="shared" si="7"/>
        <v>0.06</v>
      </c>
      <c r="T103" s="111"/>
      <c r="U103" s="113"/>
      <c r="V103" s="113"/>
      <c r="W103" s="59" t="s">
        <v>60</v>
      </c>
      <c r="X103" s="114"/>
      <c r="Y103" s="114"/>
      <c r="Z103" s="114"/>
      <c r="AA103" s="114">
        <f t="shared" si="6"/>
        <v>0</v>
      </c>
      <c r="AB103" s="114"/>
      <c r="AC103" s="114"/>
      <c r="AD103" s="114"/>
    </row>
    <row r="104" spans="1:30" ht="15.75" customHeight="1" x14ac:dyDescent="0.2">
      <c r="A104" s="52"/>
      <c r="B104" s="112" t="s">
        <v>224</v>
      </c>
      <c r="C104" s="112"/>
      <c r="D104" s="112"/>
      <c r="E104" s="112"/>
      <c r="F104" s="112"/>
      <c r="G104" s="112"/>
      <c r="H104" s="112"/>
      <c r="I104" s="112"/>
      <c r="J104" s="112"/>
      <c r="K104" s="112"/>
      <c r="L104" s="112"/>
      <c r="M104" s="112"/>
      <c r="N104" s="112"/>
      <c r="O104" s="112"/>
      <c r="P104" s="93" t="s">
        <v>301</v>
      </c>
      <c r="Q104" s="108">
        <v>0.15</v>
      </c>
      <c r="R104" s="109"/>
      <c r="S104" s="110">
        <f t="shared" si="7"/>
        <v>0.06</v>
      </c>
      <c r="T104" s="111"/>
      <c r="U104" s="113">
        <v>5900</v>
      </c>
      <c r="V104" s="113"/>
      <c r="W104" s="59" t="s">
        <v>60</v>
      </c>
      <c r="X104" s="114">
        <v>12</v>
      </c>
      <c r="Y104" s="114"/>
      <c r="Z104" s="114"/>
      <c r="AA104" s="114">
        <f t="shared" si="6"/>
        <v>70800</v>
      </c>
      <c r="AB104" s="114"/>
      <c r="AC104" s="114"/>
      <c r="AD104" s="114"/>
    </row>
    <row r="105" spans="1:30" ht="15.75" hidden="1" customHeight="1" x14ac:dyDescent="0.2">
      <c r="A105" s="52"/>
      <c r="B105" s="112" t="s">
        <v>225</v>
      </c>
      <c r="C105" s="112"/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93" t="s">
        <v>301</v>
      </c>
      <c r="Q105" s="108">
        <v>0.15</v>
      </c>
      <c r="R105" s="109"/>
      <c r="S105" s="110">
        <f t="shared" si="7"/>
        <v>0.06</v>
      </c>
      <c r="T105" s="111"/>
      <c r="U105" s="113"/>
      <c r="V105" s="113"/>
      <c r="W105" s="59" t="s">
        <v>60</v>
      </c>
      <c r="X105" s="114"/>
      <c r="Y105" s="114"/>
      <c r="Z105" s="114"/>
      <c r="AA105" s="114">
        <f t="shared" si="6"/>
        <v>0</v>
      </c>
      <c r="AB105" s="114"/>
      <c r="AC105" s="114"/>
      <c r="AD105" s="114"/>
    </row>
    <row r="106" spans="1:30" ht="15.75" hidden="1" customHeight="1" x14ac:dyDescent="0.2">
      <c r="A106" s="52"/>
      <c r="B106" s="112" t="s">
        <v>226</v>
      </c>
      <c r="C106" s="112"/>
      <c r="D106" s="112"/>
      <c r="E106" s="112"/>
      <c r="F106" s="112"/>
      <c r="G106" s="112"/>
      <c r="H106" s="112"/>
      <c r="I106" s="112"/>
      <c r="J106" s="112"/>
      <c r="K106" s="112"/>
      <c r="L106" s="112"/>
      <c r="M106" s="112"/>
      <c r="N106" s="112"/>
      <c r="O106" s="112"/>
      <c r="P106" s="93" t="s">
        <v>301</v>
      </c>
      <c r="Q106" s="108">
        <v>0.15</v>
      </c>
      <c r="R106" s="109"/>
      <c r="S106" s="110">
        <f t="shared" si="7"/>
        <v>0.06</v>
      </c>
      <c r="T106" s="111"/>
      <c r="U106" s="113"/>
      <c r="V106" s="113"/>
      <c r="W106" s="59" t="s">
        <v>60</v>
      </c>
      <c r="X106" s="114">
        <v>24</v>
      </c>
      <c r="Y106" s="114"/>
      <c r="Z106" s="114"/>
      <c r="AA106" s="114">
        <f t="shared" ref="AA106:AA115" si="8">U106*X106</f>
        <v>0</v>
      </c>
      <c r="AB106" s="114"/>
      <c r="AC106" s="114"/>
      <c r="AD106" s="114"/>
    </row>
    <row r="107" spans="1:30" ht="15.75" hidden="1" customHeight="1" x14ac:dyDescent="0.2">
      <c r="A107" s="52"/>
      <c r="B107" s="105" t="s">
        <v>228</v>
      </c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7"/>
      <c r="Q107" s="108"/>
      <c r="R107" s="109"/>
      <c r="S107" s="110">
        <f t="shared" si="7"/>
        <v>0.06</v>
      </c>
      <c r="T107" s="111"/>
      <c r="U107" s="113"/>
      <c r="V107" s="113"/>
      <c r="W107" s="59" t="s">
        <v>60</v>
      </c>
      <c r="X107" s="114">
        <v>8.6</v>
      </c>
      <c r="Y107" s="114"/>
      <c r="Z107" s="114"/>
      <c r="AA107" s="114">
        <f t="shared" si="8"/>
        <v>0</v>
      </c>
      <c r="AB107" s="114"/>
      <c r="AC107" s="114"/>
      <c r="AD107" s="114"/>
    </row>
    <row r="108" spans="1:30" ht="15.75" hidden="1" customHeight="1" x14ac:dyDescent="0.2">
      <c r="A108" s="52"/>
      <c r="B108" s="105" t="s">
        <v>229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7"/>
      <c r="Q108" s="108"/>
      <c r="R108" s="109"/>
      <c r="S108" s="110">
        <f t="shared" si="7"/>
        <v>0.06</v>
      </c>
      <c r="T108" s="111"/>
      <c r="U108" s="113"/>
      <c r="V108" s="113"/>
      <c r="W108" s="59" t="s">
        <v>60</v>
      </c>
      <c r="X108" s="114">
        <v>3.25</v>
      </c>
      <c r="Y108" s="114"/>
      <c r="Z108" s="114"/>
      <c r="AA108" s="114">
        <f t="shared" si="8"/>
        <v>0</v>
      </c>
      <c r="AB108" s="114"/>
      <c r="AC108" s="114"/>
      <c r="AD108" s="114"/>
    </row>
    <row r="109" spans="1:30" ht="15.75" hidden="1" customHeight="1" x14ac:dyDescent="0.2">
      <c r="A109" s="52"/>
      <c r="B109" s="105" t="s">
        <v>230</v>
      </c>
      <c r="C109" s="106"/>
      <c r="D109" s="106"/>
      <c r="E109" s="106"/>
      <c r="F109" s="106"/>
      <c r="G109" s="106"/>
      <c r="H109" s="106"/>
      <c r="I109" s="106"/>
      <c r="J109" s="106"/>
      <c r="K109" s="106"/>
      <c r="L109" s="106"/>
      <c r="M109" s="106"/>
      <c r="N109" s="106"/>
      <c r="O109" s="106"/>
      <c r="P109" s="107"/>
      <c r="Q109" s="108"/>
      <c r="R109" s="109"/>
      <c r="S109" s="110">
        <f t="shared" si="7"/>
        <v>0.06</v>
      </c>
      <c r="T109" s="111"/>
      <c r="U109" s="113"/>
      <c r="V109" s="113"/>
      <c r="W109" s="59" t="s">
        <v>60</v>
      </c>
      <c r="X109" s="114"/>
      <c r="Y109" s="114"/>
      <c r="Z109" s="114"/>
      <c r="AA109" s="114">
        <f t="shared" si="8"/>
        <v>0</v>
      </c>
      <c r="AB109" s="114"/>
      <c r="AC109" s="114"/>
      <c r="AD109" s="114"/>
    </row>
    <row r="110" spans="1:30" ht="15.75" hidden="1" customHeight="1" x14ac:dyDescent="0.2">
      <c r="A110" s="52"/>
      <c r="B110" s="105" t="s">
        <v>227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7"/>
      <c r="Q110" s="90"/>
      <c r="R110" s="91"/>
      <c r="S110" s="110">
        <f t="shared" si="7"/>
        <v>0.06</v>
      </c>
      <c r="T110" s="111"/>
      <c r="U110" s="113"/>
      <c r="V110" s="113"/>
      <c r="W110" s="59"/>
      <c r="X110" s="114"/>
      <c r="Y110" s="114"/>
      <c r="Z110" s="114"/>
      <c r="AA110" s="114">
        <f t="shared" ref="AA110" si="9">U110*X110</f>
        <v>0</v>
      </c>
      <c r="AB110" s="114"/>
      <c r="AC110" s="114"/>
      <c r="AD110" s="114"/>
    </row>
    <row r="111" spans="1:30" ht="15.75" hidden="1" customHeight="1" x14ac:dyDescent="0.2">
      <c r="A111" s="52"/>
      <c r="B111" s="112" t="s">
        <v>216</v>
      </c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  <c r="O111" s="112"/>
      <c r="P111" s="93" t="s">
        <v>301</v>
      </c>
      <c r="Q111" s="108"/>
      <c r="R111" s="109"/>
      <c r="S111" s="110">
        <f t="shared" si="7"/>
        <v>0.06</v>
      </c>
      <c r="T111" s="111"/>
      <c r="U111" s="113"/>
      <c r="V111" s="113"/>
      <c r="W111" s="59" t="s">
        <v>217</v>
      </c>
      <c r="X111" s="114"/>
      <c r="Y111" s="114"/>
      <c r="Z111" s="114"/>
      <c r="AA111" s="114">
        <f t="shared" si="8"/>
        <v>0</v>
      </c>
      <c r="AB111" s="114"/>
      <c r="AC111" s="114"/>
      <c r="AD111" s="114"/>
    </row>
    <row r="112" spans="1:30" ht="15.75" hidden="1" customHeight="1" x14ac:dyDescent="0.2">
      <c r="A112" s="52"/>
      <c r="B112" s="105" t="s">
        <v>231</v>
      </c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7"/>
      <c r="P112" s="93" t="s">
        <v>301</v>
      </c>
      <c r="Q112" s="108"/>
      <c r="R112" s="109"/>
      <c r="S112" s="110">
        <f t="shared" si="7"/>
        <v>0.06</v>
      </c>
      <c r="T112" s="111"/>
      <c r="U112" s="113"/>
      <c r="V112" s="113"/>
      <c r="W112" s="59" t="s">
        <v>60</v>
      </c>
      <c r="X112" s="114"/>
      <c r="Y112" s="114"/>
      <c r="Z112" s="114"/>
      <c r="AA112" s="114">
        <f t="shared" si="8"/>
        <v>0</v>
      </c>
      <c r="AB112" s="114"/>
      <c r="AC112" s="114"/>
      <c r="AD112" s="114"/>
    </row>
    <row r="113" spans="1:30" ht="15.75" hidden="1" customHeight="1" x14ac:dyDescent="0.2">
      <c r="A113" s="52"/>
      <c r="B113" s="105" t="s">
        <v>271</v>
      </c>
      <c r="C113" s="106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7"/>
      <c r="P113" s="93" t="s">
        <v>301</v>
      </c>
      <c r="Q113" s="108">
        <v>0</v>
      </c>
      <c r="R113" s="109"/>
      <c r="S113" s="110">
        <f t="shared" si="7"/>
        <v>0.06</v>
      </c>
      <c r="T113" s="111"/>
      <c r="U113" s="113"/>
      <c r="V113" s="113"/>
      <c r="W113" s="59" t="s">
        <v>60</v>
      </c>
      <c r="X113" s="114">
        <v>12.5</v>
      </c>
      <c r="Y113" s="114"/>
      <c r="Z113" s="114"/>
      <c r="AA113" s="114">
        <f t="shared" si="8"/>
        <v>0</v>
      </c>
      <c r="AB113" s="114"/>
      <c r="AC113" s="114"/>
      <c r="AD113" s="114"/>
    </row>
    <row r="114" spans="1:30" ht="15.75" hidden="1" customHeight="1" x14ac:dyDescent="0.2">
      <c r="A114" s="52"/>
      <c r="B114" s="105" t="s">
        <v>227</v>
      </c>
      <c r="C114" s="106"/>
      <c r="D114" s="106"/>
      <c r="E114" s="10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7"/>
      <c r="Q114" s="108"/>
      <c r="R114" s="109"/>
      <c r="S114" s="110">
        <f t="shared" si="7"/>
        <v>0.06</v>
      </c>
      <c r="T114" s="111"/>
      <c r="U114" s="113"/>
      <c r="V114" s="113"/>
      <c r="W114" s="59" t="s">
        <v>60</v>
      </c>
      <c r="X114" s="114"/>
      <c r="Y114" s="114"/>
      <c r="Z114" s="114"/>
      <c r="AA114" s="114">
        <f t="shared" si="8"/>
        <v>0</v>
      </c>
      <c r="AB114" s="114"/>
      <c r="AC114" s="114"/>
      <c r="AD114" s="114"/>
    </row>
    <row r="115" spans="1:30" ht="15.75" hidden="1" customHeight="1" x14ac:dyDescent="0.2">
      <c r="A115" s="52"/>
      <c r="B115" s="105" t="s">
        <v>168</v>
      </c>
      <c r="C115" s="106"/>
      <c r="D115" s="106"/>
      <c r="E115" s="106"/>
      <c r="F115" s="106"/>
      <c r="G115" s="106"/>
      <c r="H115" s="106"/>
      <c r="I115" s="106"/>
      <c r="J115" s="106"/>
      <c r="K115" s="106"/>
      <c r="L115" s="106"/>
      <c r="M115" s="106"/>
      <c r="N115" s="106"/>
      <c r="O115" s="106"/>
      <c r="P115" s="107"/>
      <c r="Q115" s="108"/>
      <c r="R115" s="109"/>
      <c r="S115" s="110">
        <f t="shared" si="7"/>
        <v>0.06</v>
      </c>
      <c r="T115" s="111"/>
      <c r="U115" s="113"/>
      <c r="V115" s="113"/>
      <c r="W115" s="59" t="s">
        <v>60</v>
      </c>
      <c r="X115" s="114">
        <v>18.899999999999999</v>
      </c>
      <c r="Y115" s="114"/>
      <c r="Z115" s="114"/>
      <c r="AA115" s="114">
        <f t="shared" si="8"/>
        <v>0</v>
      </c>
      <c r="AB115" s="114"/>
      <c r="AC115" s="114"/>
      <c r="AD115" s="114"/>
    </row>
    <row r="116" spans="1:30" ht="15.75" hidden="1" customHeight="1" x14ac:dyDescent="0.2">
      <c r="A116" s="52"/>
      <c r="B116" s="105" t="s">
        <v>297</v>
      </c>
      <c r="C116" s="106"/>
      <c r="D116" s="106"/>
      <c r="E116" s="10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7"/>
      <c r="Q116" s="108"/>
      <c r="R116" s="109"/>
      <c r="S116" s="110">
        <f t="shared" si="7"/>
        <v>0.06</v>
      </c>
      <c r="T116" s="111"/>
      <c r="U116" s="113"/>
      <c r="V116" s="113"/>
      <c r="W116" s="59" t="s">
        <v>60</v>
      </c>
      <c r="X116" s="114">
        <v>72.900000000000006</v>
      </c>
      <c r="Y116" s="114"/>
      <c r="Z116" s="114"/>
      <c r="AA116" s="114">
        <f t="shared" ref="AA116:AA141" si="10">U116*X116</f>
        <v>0</v>
      </c>
      <c r="AB116" s="114"/>
      <c r="AC116" s="114"/>
      <c r="AD116" s="114"/>
    </row>
    <row r="117" spans="1:30" ht="15.75" hidden="1" customHeight="1" x14ac:dyDescent="0.2">
      <c r="A117" s="52"/>
      <c r="B117" s="105" t="s">
        <v>298</v>
      </c>
      <c r="C117" s="106"/>
      <c r="D117" s="106"/>
      <c r="E117" s="106"/>
      <c r="F117" s="106"/>
      <c r="G117" s="106"/>
      <c r="H117" s="106"/>
      <c r="I117" s="106"/>
      <c r="J117" s="106"/>
      <c r="K117" s="106"/>
      <c r="L117" s="106"/>
      <c r="M117" s="106"/>
      <c r="N117" s="106"/>
      <c r="O117" s="106"/>
      <c r="P117" s="107"/>
      <c r="Q117" s="108"/>
      <c r="R117" s="109"/>
      <c r="S117" s="110">
        <f t="shared" si="7"/>
        <v>0.06</v>
      </c>
      <c r="T117" s="111"/>
      <c r="U117" s="113"/>
      <c r="V117" s="113"/>
      <c r="W117" s="59" t="s">
        <v>60</v>
      </c>
      <c r="X117" s="114">
        <v>38.950000000000003</v>
      </c>
      <c r="Y117" s="114"/>
      <c r="Z117" s="114"/>
      <c r="AA117" s="114">
        <f t="shared" si="10"/>
        <v>0</v>
      </c>
      <c r="AB117" s="114"/>
      <c r="AC117" s="114"/>
      <c r="AD117" s="114"/>
    </row>
    <row r="118" spans="1:30" ht="15.75" hidden="1" customHeight="1" x14ac:dyDescent="0.2">
      <c r="A118" s="52"/>
      <c r="B118" s="105" t="s">
        <v>284</v>
      </c>
      <c r="C118" s="106"/>
      <c r="D118" s="106"/>
      <c r="E118" s="106"/>
      <c r="F118" s="106"/>
      <c r="G118" s="106"/>
      <c r="H118" s="106"/>
      <c r="I118" s="106"/>
      <c r="J118" s="106"/>
      <c r="K118" s="106"/>
      <c r="L118" s="106"/>
      <c r="M118" s="106"/>
      <c r="N118" s="106"/>
      <c r="O118" s="106"/>
      <c r="P118" s="107"/>
      <c r="Q118" s="108"/>
      <c r="R118" s="109"/>
      <c r="S118" s="110">
        <f t="shared" si="7"/>
        <v>0.06</v>
      </c>
      <c r="T118" s="111"/>
      <c r="U118" s="113"/>
      <c r="V118" s="113"/>
      <c r="W118" s="59"/>
      <c r="X118" s="114"/>
      <c r="Y118" s="114"/>
      <c r="Z118" s="114"/>
      <c r="AA118" s="114">
        <f t="shared" si="10"/>
        <v>0</v>
      </c>
      <c r="AB118" s="114"/>
      <c r="AC118" s="114"/>
      <c r="AD118" s="114"/>
    </row>
    <row r="119" spans="1:30" ht="15.75" hidden="1" customHeight="1" x14ac:dyDescent="0.2">
      <c r="A119" s="52"/>
      <c r="B119" s="105" t="s">
        <v>295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7"/>
      <c r="Q119" s="108"/>
      <c r="R119" s="109"/>
      <c r="S119" s="110">
        <f t="shared" si="7"/>
        <v>0.06</v>
      </c>
      <c r="T119" s="111"/>
      <c r="U119" s="113"/>
      <c r="V119" s="113"/>
      <c r="W119" s="59"/>
      <c r="X119" s="114"/>
      <c r="Y119" s="114"/>
      <c r="Z119" s="114"/>
      <c r="AA119" s="114">
        <f t="shared" si="10"/>
        <v>0</v>
      </c>
      <c r="AB119" s="114"/>
      <c r="AC119" s="114"/>
      <c r="AD119" s="114"/>
    </row>
    <row r="120" spans="1:30" ht="15.75" hidden="1" customHeight="1" x14ac:dyDescent="0.2">
      <c r="A120" s="52"/>
      <c r="B120" s="105" t="s">
        <v>282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7"/>
      <c r="Q120" s="108"/>
      <c r="R120" s="109"/>
      <c r="S120" s="110">
        <f t="shared" si="7"/>
        <v>0.06</v>
      </c>
      <c r="T120" s="111"/>
      <c r="U120" s="113"/>
      <c r="V120" s="113"/>
      <c r="W120" s="59" t="s">
        <v>60</v>
      </c>
      <c r="X120" s="114"/>
      <c r="Y120" s="114"/>
      <c r="Z120" s="114"/>
      <c r="AA120" s="114">
        <f t="shared" si="10"/>
        <v>0</v>
      </c>
      <c r="AB120" s="114"/>
      <c r="AC120" s="114"/>
      <c r="AD120" s="114"/>
    </row>
    <row r="121" spans="1:30" ht="15.75" hidden="1" customHeight="1" x14ac:dyDescent="0.2">
      <c r="A121" s="52"/>
      <c r="B121" s="105" t="s">
        <v>281</v>
      </c>
      <c r="C121" s="106"/>
      <c r="D121" s="106"/>
      <c r="E121" s="106"/>
      <c r="F121" s="106"/>
      <c r="G121" s="106"/>
      <c r="H121" s="106"/>
      <c r="I121" s="106"/>
      <c r="J121" s="106"/>
      <c r="K121" s="106"/>
      <c r="L121" s="106"/>
      <c r="M121" s="106"/>
      <c r="N121" s="106"/>
      <c r="O121" s="106"/>
      <c r="P121" s="107"/>
      <c r="Q121" s="108"/>
      <c r="R121" s="109"/>
      <c r="S121" s="110">
        <f t="shared" si="7"/>
        <v>0.06</v>
      </c>
      <c r="T121" s="111"/>
      <c r="U121" s="113"/>
      <c r="V121" s="113"/>
      <c r="W121" s="59" t="s">
        <v>60</v>
      </c>
      <c r="X121" s="114"/>
      <c r="Y121" s="114"/>
      <c r="Z121" s="114"/>
      <c r="AA121" s="114">
        <f t="shared" si="10"/>
        <v>0</v>
      </c>
      <c r="AB121" s="114"/>
      <c r="AC121" s="114"/>
      <c r="AD121" s="114"/>
    </row>
    <row r="122" spans="1:30" ht="15.75" hidden="1" customHeight="1" x14ac:dyDescent="0.2">
      <c r="A122" s="52"/>
      <c r="B122" s="105" t="s">
        <v>308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7"/>
      <c r="Q122" s="108"/>
      <c r="R122" s="109"/>
      <c r="S122" s="110">
        <f t="shared" si="7"/>
        <v>0.06</v>
      </c>
      <c r="T122" s="111"/>
      <c r="U122" s="113"/>
      <c r="V122" s="113"/>
      <c r="W122" s="59" t="s">
        <v>11</v>
      </c>
      <c r="X122" s="114"/>
      <c r="Y122" s="114"/>
      <c r="Z122" s="114"/>
      <c r="AA122" s="114">
        <f t="shared" ref="AA122:AA129" si="11">U122*X122</f>
        <v>0</v>
      </c>
      <c r="AB122" s="114"/>
      <c r="AC122" s="114"/>
      <c r="AD122" s="114"/>
    </row>
    <row r="123" spans="1:30" ht="15.75" hidden="1" customHeight="1" x14ac:dyDescent="0.2">
      <c r="A123" s="52"/>
      <c r="B123" s="105" t="s">
        <v>309</v>
      </c>
      <c r="C123" s="106"/>
      <c r="D123" s="106"/>
      <c r="E123" s="106"/>
      <c r="F123" s="106"/>
      <c r="G123" s="106"/>
      <c r="H123" s="106"/>
      <c r="I123" s="106"/>
      <c r="J123" s="106"/>
      <c r="K123" s="106"/>
      <c r="L123" s="106"/>
      <c r="M123" s="106"/>
      <c r="N123" s="106"/>
      <c r="O123" s="106"/>
      <c r="P123" s="107"/>
      <c r="Q123" s="108"/>
      <c r="R123" s="109"/>
      <c r="S123" s="110">
        <f t="shared" si="7"/>
        <v>0.06</v>
      </c>
      <c r="T123" s="111"/>
      <c r="U123" s="113"/>
      <c r="V123" s="113"/>
      <c r="W123" s="59" t="s">
        <v>11</v>
      </c>
      <c r="X123" s="114"/>
      <c r="Y123" s="114"/>
      <c r="Z123" s="114"/>
      <c r="AA123" s="114">
        <f t="shared" si="11"/>
        <v>0</v>
      </c>
      <c r="AB123" s="114"/>
      <c r="AC123" s="114"/>
      <c r="AD123" s="114"/>
    </row>
    <row r="124" spans="1:30" ht="15.75" hidden="1" customHeight="1" x14ac:dyDescent="0.2">
      <c r="A124" s="52"/>
      <c r="B124" s="105" t="s">
        <v>310</v>
      </c>
      <c r="C124" s="106"/>
      <c r="D124" s="106"/>
      <c r="E124" s="106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7"/>
      <c r="Q124" s="108"/>
      <c r="R124" s="109"/>
      <c r="S124" s="110">
        <f t="shared" si="7"/>
        <v>0.06</v>
      </c>
      <c r="T124" s="111"/>
      <c r="U124" s="113"/>
      <c r="V124" s="113"/>
      <c r="W124" s="59" t="s">
        <v>11</v>
      </c>
      <c r="X124" s="114"/>
      <c r="Y124" s="114"/>
      <c r="Z124" s="114"/>
      <c r="AA124" s="114">
        <f t="shared" si="11"/>
        <v>0</v>
      </c>
      <c r="AB124" s="114"/>
      <c r="AC124" s="114"/>
      <c r="AD124" s="114"/>
    </row>
    <row r="125" spans="1:30" ht="15.75" hidden="1" customHeight="1" x14ac:dyDescent="0.2">
      <c r="A125" s="52"/>
      <c r="B125" s="105" t="s">
        <v>311</v>
      </c>
      <c r="C125" s="106"/>
      <c r="D125" s="106"/>
      <c r="E125" s="106"/>
      <c r="F125" s="106"/>
      <c r="G125" s="106"/>
      <c r="H125" s="106"/>
      <c r="I125" s="106"/>
      <c r="J125" s="106"/>
      <c r="K125" s="106"/>
      <c r="L125" s="106"/>
      <c r="M125" s="106"/>
      <c r="N125" s="106"/>
      <c r="O125" s="106"/>
      <c r="P125" s="107"/>
      <c r="Q125" s="108"/>
      <c r="R125" s="109"/>
      <c r="S125" s="110">
        <f t="shared" si="7"/>
        <v>0.06</v>
      </c>
      <c r="T125" s="111"/>
      <c r="U125" s="113"/>
      <c r="V125" s="113"/>
      <c r="W125" s="59" t="s">
        <v>11</v>
      </c>
      <c r="X125" s="114"/>
      <c r="Y125" s="114"/>
      <c r="Z125" s="114"/>
      <c r="AA125" s="114">
        <f t="shared" si="11"/>
        <v>0</v>
      </c>
      <c r="AB125" s="114"/>
      <c r="AC125" s="114"/>
      <c r="AD125" s="114"/>
    </row>
    <row r="126" spans="1:30" ht="15.75" hidden="1" customHeight="1" x14ac:dyDescent="0.2">
      <c r="A126" s="52"/>
      <c r="B126" s="105" t="s">
        <v>312</v>
      </c>
      <c r="C126" s="106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7"/>
      <c r="Q126" s="108"/>
      <c r="R126" s="109"/>
      <c r="S126" s="110">
        <f t="shared" si="7"/>
        <v>0.06</v>
      </c>
      <c r="T126" s="111"/>
      <c r="U126" s="113"/>
      <c r="V126" s="113"/>
      <c r="W126" s="59" t="s">
        <v>11</v>
      </c>
      <c r="X126" s="114"/>
      <c r="Y126" s="114"/>
      <c r="Z126" s="114"/>
      <c r="AA126" s="114">
        <f t="shared" si="11"/>
        <v>0</v>
      </c>
      <c r="AB126" s="114"/>
      <c r="AC126" s="114"/>
      <c r="AD126" s="114"/>
    </row>
    <row r="127" spans="1:30" ht="15.75" hidden="1" customHeight="1" x14ac:dyDescent="0.2">
      <c r="A127" s="52"/>
      <c r="B127" s="105" t="s">
        <v>313</v>
      </c>
      <c r="C127" s="106"/>
      <c r="D127" s="106"/>
      <c r="E127" s="106"/>
      <c r="F127" s="106"/>
      <c r="G127" s="106"/>
      <c r="H127" s="106"/>
      <c r="I127" s="106"/>
      <c r="J127" s="106"/>
      <c r="K127" s="106"/>
      <c r="L127" s="106"/>
      <c r="M127" s="106"/>
      <c r="N127" s="106"/>
      <c r="O127" s="106"/>
      <c r="P127" s="107"/>
      <c r="Q127" s="108"/>
      <c r="R127" s="109"/>
      <c r="S127" s="110">
        <f t="shared" si="7"/>
        <v>0.06</v>
      </c>
      <c r="T127" s="111"/>
      <c r="U127" s="113"/>
      <c r="V127" s="113"/>
      <c r="W127" s="59" t="s">
        <v>11</v>
      </c>
      <c r="X127" s="114"/>
      <c r="Y127" s="114"/>
      <c r="Z127" s="114"/>
      <c r="AA127" s="114">
        <f t="shared" si="11"/>
        <v>0</v>
      </c>
      <c r="AB127" s="114"/>
      <c r="AC127" s="114"/>
      <c r="AD127" s="114"/>
    </row>
    <row r="128" spans="1:30" ht="15.75" hidden="1" customHeight="1" x14ac:dyDescent="0.2">
      <c r="A128" s="52"/>
      <c r="B128" s="105" t="s">
        <v>71</v>
      </c>
      <c r="C128" s="106"/>
      <c r="D128" s="106"/>
      <c r="E128" s="10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7"/>
      <c r="Q128" s="108"/>
      <c r="R128" s="109"/>
      <c r="S128" s="110">
        <f t="shared" si="7"/>
        <v>0.06</v>
      </c>
      <c r="T128" s="111"/>
      <c r="U128" s="113"/>
      <c r="V128" s="113"/>
      <c r="W128" s="59" t="s">
        <v>11</v>
      </c>
      <c r="X128" s="114">
        <v>45</v>
      </c>
      <c r="Y128" s="114"/>
      <c r="Z128" s="114"/>
      <c r="AA128" s="114">
        <f t="shared" si="11"/>
        <v>0</v>
      </c>
      <c r="AB128" s="114"/>
      <c r="AC128" s="114"/>
      <c r="AD128" s="114"/>
    </row>
    <row r="129" spans="1:30" ht="15.75" hidden="1" customHeight="1" x14ac:dyDescent="0.2">
      <c r="A129" s="52"/>
      <c r="B129" s="105" t="s">
        <v>307</v>
      </c>
      <c r="C129" s="106"/>
      <c r="D129" s="106"/>
      <c r="E129" s="106"/>
      <c r="F129" s="106"/>
      <c r="G129" s="106"/>
      <c r="H129" s="106"/>
      <c r="I129" s="106"/>
      <c r="J129" s="106"/>
      <c r="K129" s="106"/>
      <c r="L129" s="106"/>
      <c r="M129" s="106"/>
      <c r="N129" s="106"/>
      <c r="O129" s="106"/>
      <c r="P129" s="107"/>
      <c r="Q129" s="108"/>
      <c r="R129" s="109"/>
      <c r="S129" s="110">
        <f t="shared" si="7"/>
        <v>0.06</v>
      </c>
      <c r="T129" s="111"/>
      <c r="U129" s="113"/>
      <c r="V129" s="113"/>
      <c r="W129" s="59" t="s">
        <v>11</v>
      </c>
      <c r="X129" s="114"/>
      <c r="Y129" s="114"/>
      <c r="Z129" s="114"/>
      <c r="AA129" s="114">
        <f t="shared" si="11"/>
        <v>0</v>
      </c>
      <c r="AB129" s="114"/>
      <c r="AC129" s="114"/>
      <c r="AD129" s="114"/>
    </row>
    <row r="130" spans="1:30" ht="15.75" hidden="1" customHeight="1" x14ac:dyDescent="0.2">
      <c r="A130" s="52"/>
      <c r="B130" s="105" t="s">
        <v>267</v>
      </c>
      <c r="C130" s="106"/>
      <c r="D130" s="106"/>
      <c r="E130" s="106"/>
      <c r="F130" s="106"/>
      <c r="G130" s="106"/>
      <c r="H130" s="106"/>
      <c r="I130" s="106"/>
      <c r="J130" s="106"/>
      <c r="K130" s="106"/>
      <c r="L130" s="106"/>
      <c r="M130" s="106"/>
      <c r="N130" s="106"/>
      <c r="O130" s="106"/>
      <c r="P130" s="107"/>
      <c r="Q130" s="108"/>
      <c r="R130" s="109"/>
      <c r="S130" s="110">
        <f t="shared" si="7"/>
        <v>0.06</v>
      </c>
      <c r="T130" s="111"/>
      <c r="U130" s="113"/>
      <c r="V130" s="113"/>
      <c r="W130" s="59" t="s">
        <v>11</v>
      </c>
      <c r="X130" s="114"/>
      <c r="Y130" s="114"/>
      <c r="Z130" s="114"/>
      <c r="AA130" s="114">
        <f t="shared" si="10"/>
        <v>0</v>
      </c>
      <c r="AB130" s="114"/>
      <c r="AC130" s="114"/>
      <c r="AD130" s="114"/>
    </row>
    <row r="131" spans="1:30" ht="15.75" hidden="1" customHeight="1" x14ac:dyDescent="0.2">
      <c r="A131" s="52"/>
      <c r="B131" s="105" t="s">
        <v>266</v>
      </c>
      <c r="C131" s="106"/>
      <c r="D131" s="106"/>
      <c r="E131" s="106"/>
      <c r="F131" s="106"/>
      <c r="G131" s="106"/>
      <c r="H131" s="106"/>
      <c r="I131" s="106"/>
      <c r="J131" s="106"/>
      <c r="K131" s="106"/>
      <c r="L131" s="106"/>
      <c r="M131" s="106"/>
      <c r="N131" s="106"/>
      <c r="O131" s="106"/>
      <c r="P131" s="107"/>
      <c r="Q131" s="108"/>
      <c r="R131" s="109"/>
      <c r="S131" s="110">
        <f t="shared" si="7"/>
        <v>0.06</v>
      </c>
      <c r="T131" s="111"/>
      <c r="U131" s="113"/>
      <c r="V131" s="113"/>
      <c r="W131" s="59" t="s">
        <v>11</v>
      </c>
      <c r="X131" s="114">
        <v>3.15</v>
      </c>
      <c r="Y131" s="114"/>
      <c r="Z131" s="114"/>
      <c r="AA131" s="114">
        <f t="shared" si="10"/>
        <v>0</v>
      </c>
      <c r="AB131" s="114"/>
      <c r="AC131" s="114"/>
      <c r="AD131" s="114"/>
    </row>
    <row r="132" spans="1:30" ht="15.75" hidden="1" customHeight="1" x14ac:dyDescent="0.2">
      <c r="A132" s="52"/>
      <c r="B132" s="105" t="s">
        <v>242</v>
      </c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7"/>
      <c r="Q132" s="108"/>
      <c r="R132" s="109"/>
      <c r="S132" s="110">
        <f t="shared" si="7"/>
        <v>0.06</v>
      </c>
      <c r="T132" s="111"/>
      <c r="U132" s="113"/>
      <c r="V132" s="113"/>
      <c r="W132" s="59" t="s">
        <v>11</v>
      </c>
      <c r="X132" s="114"/>
      <c r="Y132" s="114"/>
      <c r="Z132" s="114"/>
      <c r="AA132" s="114">
        <f t="shared" si="10"/>
        <v>0</v>
      </c>
      <c r="AB132" s="114"/>
      <c r="AC132" s="114"/>
      <c r="AD132" s="114"/>
    </row>
    <row r="133" spans="1:30" ht="15.75" hidden="1" customHeight="1" x14ac:dyDescent="0.2">
      <c r="A133" s="52"/>
      <c r="B133" s="105" t="s">
        <v>245</v>
      </c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7"/>
      <c r="Q133" s="108"/>
      <c r="R133" s="109"/>
      <c r="S133" s="110">
        <f t="shared" si="7"/>
        <v>0.06</v>
      </c>
      <c r="T133" s="111"/>
      <c r="U133" s="113"/>
      <c r="V133" s="113"/>
      <c r="W133" s="59" t="s">
        <v>11</v>
      </c>
      <c r="X133" s="114"/>
      <c r="Y133" s="114"/>
      <c r="Z133" s="114"/>
      <c r="AA133" s="114">
        <f t="shared" si="10"/>
        <v>0</v>
      </c>
      <c r="AB133" s="114"/>
      <c r="AC133" s="114"/>
      <c r="AD133" s="114"/>
    </row>
    <row r="134" spans="1:30" ht="15.75" hidden="1" customHeight="1" x14ac:dyDescent="0.2">
      <c r="A134" s="52"/>
      <c r="B134" s="105" t="s">
        <v>247</v>
      </c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7"/>
      <c r="Q134" s="108"/>
      <c r="R134" s="109"/>
      <c r="S134" s="110">
        <f t="shared" si="7"/>
        <v>0.06</v>
      </c>
      <c r="T134" s="111"/>
      <c r="U134" s="113"/>
      <c r="V134" s="113"/>
      <c r="W134" s="59" t="s">
        <v>248</v>
      </c>
      <c r="X134" s="114"/>
      <c r="Y134" s="114"/>
      <c r="Z134" s="114"/>
      <c r="AA134" s="114">
        <f t="shared" si="10"/>
        <v>0</v>
      </c>
      <c r="AB134" s="114"/>
      <c r="AC134" s="114"/>
      <c r="AD134" s="114"/>
    </row>
    <row r="135" spans="1:30" ht="15.75" hidden="1" customHeight="1" x14ac:dyDescent="0.2">
      <c r="A135" s="52"/>
      <c r="B135" s="105" t="s">
        <v>258</v>
      </c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7"/>
      <c r="Q135" s="108"/>
      <c r="R135" s="109"/>
      <c r="S135" s="110">
        <f t="shared" si="7"/>
        <v>0.06</v>
      </c>
      <c r="T135" s="111"/>
      <c r="U135" s="113"/>
      <c r="V135" s="113"/>
      <c r="W135" s="59" t="s">
        <v>60</v>
      </c>
      <c r="X135" s="114">
        <v>9.85</v>
      </c>
      <c r="Y135" s="114"/>
      <c r="Z135" s="114"/>
      <c r="AA135" s="114">
        <f t="shared" si="10"/>
        <v>0</v>
      </c>
      <c r="AB135" s="114"/>
      <c r="AC135" s="114"/>
      <c r="AD135" s="114"/>
    </row>
    <row r="136" spans="1:30" ht="15.75" hidden="1" customHeight="1" x14ac:dyDescent="0.2">
      <c r="A136" s="52"/>
      <c r="B136" s="105" t="s">
        <v>347</v>
      </c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7"/>
      <c r="Q136" s="90"/>
      <c r="R136" s="91"/>
      <c r="S136" s="110">
        <f t="shared" si="7"/>
        <v>0.06</v>
      </c>
      <c r="T136" s="111"/>
      <c r="U136" s="113"/>
      <c r="V136" s="113"/>
      <c r="W136" s="59" t="s">
        <v>60</v>
      </c>
      <c r="X136" s="114"/>
      <c r="Y136" s="114"/>
      <c r="Z136" s="114"/>
      <c r="AA136" s="114">
        <f t="shared" si="10"/>
        <v>0</v>
      </c>
      <c r="AB136" s="114"/>
      <c r="AC136" s="114"/>
      <c r="AD136" s="114"/>
    </row>
    <row r="137" spans="1:30" ht="15.75" hidden="1" customHeight="1" x14ac:dyDescent="0.2">
      <c r="A137" s="52"/>
      <c r="B137" s="105" t="s">
        <v>348</v>
      </c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7"/>
      <c r="Q137" s="90"/>
      <c r="R137" s="91"/>
      <c r="S137" s="110">
        <f t="shared" si="7"/>
        <v>0.06</v>
      </c>
      <c r="T137" s="111"/>
      <c r="U137" s="113"/>
      <c r="V137" s="113"/>
      <c r="W137" s="59" t="s">
        <v>60</v>
      </c>
      <c r="X137" s="114"/>
      <c r="Y137" s="114"/>
      <c r="Z137" s="114"/>
      <c r="AA137" s="114">
        <f t="shared" si="10"/>
        <v>0</v>
      </c>
      <c r="AB137" s="114"/>
      <c r="AC137" s="114"/>
      <c r="AD137" s="114"/>
    </row>
    <row r="138" spans="1:30" ht="15.75" hidden="1" customHeight="1" x14ac:dyDescent="0.2">
      <c r="A138" s="52"/>
      <c r="B138" s="105" t="s">
        <v>349</v>
      </c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7"/>
      <c r="Q138" s="90"/>
      <c r="R138" s="91"/>
      <c r="S138" s="110">
        <f t="shared" si="7"/>
        <v>0.06</v>
      </c>
      <c r="T138" s="111"/>
      <c r="U138" s="113"/>
      <c r="V138" s="113"/>
      <c r="W138" s="59" t="s">
        <v>60</v>
      </c>
      <c r="X138" s="114"/>
      <c r="Y138" s="114"/>
      <c r="Z138" s="114"/>
      <c r="AA138" s="114">
        <f t="shared" si="10"/>
        <v>0</v>
      </c>
      <c r="AB138" s="114"/>
      <c r="AC138" s="114"/>
      <c r="AD138" s="114"/>
    </row>
    <row r="139" spans="1:30" ht="15.75" hidden="1" customHeight="1" x14ac:dyDescent="0.2">
      <c r="A139" s="52"/>
      <c r="B139" s="105" t="s">
        <v>346</v>
      </c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7"/>
      <c r="Q139" s="90"/>
      <c r="R139" s="91"/>
      <c r="S139" s="110">
        <f t="shared" si="7"/>
        <v>0.06</v>
      </c>
      <c r="T139" s="111"/>
      <c r="U139" s="113"/>
      <c r="V139" s="113"/>
      <c r="W139" s="59" t="s">
        <v>60</v>
      </c>
      <c r="X139" s="114"/>
      <c r="Y139" s="114"/>
      <c r="Z139" s="114"/>
      <c r="AA139" s="114">
        <f t="shared" ref="AA139" si="12">U139*X139</f>
        <v>0</v>
      </c>
      <c r="AB139" s="114"/>
      <c r="AC139" s="114"/>
      <c r="AD139" s="114"/>
    </row>
    <row r="140" spans="1:30" ht="15.75" hidden="1" customHeight="1" x14ac:dyDescent="0.2">
      <c r="A140" s="52"/>
      <c r="B140" s="105" t="s">
        <v>259</v>
      </c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7"/>
      <c r="Q140" s="108"/>
      <c r="R140" s="109"/>
      <c r="S140" s="110">
        <f t="shared" si="7"/>
        <v>0.06</v>
      </c>
      <c r="T140" s="111"/>
      <c r="U140" s="113"/>
      <c r="V140" s="113"/>
      <c r="W140" s="59" t="s">
        <v>60</v>
      </c>
      <c r="X140" s="114"/>
      <c r="Y140" s="114"/>
      <c r="Z140" s="114"/>
      <c r="AA140" s="114">
        <f t="shared" si="10"/>
        <v>0</v>
      </c>
      <c r="AB140" s="114"/>
      <c r="AC140" s="114"/>
      <c r="AD140" s="114"/>
    </row>
    <row r="141" spans="1:30" ht="15.75" hidden="1" customHeight="1" x14ac:dyDescent="0.2">
      <c r="A141" s="52"/>
      <c r="B141" s="105" t="s">
        <v>263</v>
      </c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7"/>
      <c r="Q141" s="108"/>
      <c r="R141" s="109"/>
      <c r="S141" s="110">
        <f t="shared" si="7"/>
        <v>0.06</v>
      </c>
      <c r="T141" s="111"/>
      <c r="U141" s="113"/>
      <c r="V141" s="113"/>
      <c r="W141" s="59" t="s">
        <v>60</v>
      </c>
      <c r="X141" s="114"/>
      <c r="Y141" s="114"/>
      <c r="Z141" s="114"/>
      <c r="AA141" s="114">
        <f t="shared" si="10"/>
        <v>0</v>
      </c>
      <c r="AB141" s="114"/>
      <c r="AC141" s="114"/>
      <c r="AD141" s="114"/>
    </row>
    <row r="142" spans="1:30" ht="15.75" customHeight="1" x14ac:dyDescent="0.2">
      <c r="A142" s="143"/>
      <c r="B142" s="143"/>
      <c r="C142" s="143"/>
      <c r="D142" s="143"/>
      <c r="E142" s="143"/>
      <c r="F142" s="143"/>
      <c r="G142" s="143"/>
      <c r="H142" s="143"/>
      <c r="I142" s="143"/>
      <c r="J142" s="143"/>
      <c r="K142" s="143"/>
      <c r="L142" s="143"/>
      <c r="M142" s="143"/>
      <c r="N142" s="143"/>
      <c r="O142" s="143"/>
      <c r="P142" s="143"/>
      <c r="Q142" s="143"/>
      <c r="R142" s="143"/>
      <c r="S142" s="143"/>
      <c r="T142" s="143"/>
      <c r="U142" s="122" t="s">
        <v>164</v>
      </c>
      <c r="V142" s="122"/>
      <c r="W142" s="121"/>
      <c r="X142" s="121"/>
      <c r="Y142" s="121"/>
      <c r="Z142" s="121"/>
      <c r="AA142" s="123">
        <f>SUM(AA98:AD141)</f>
        <v>70800</v>
      </c>
      <c r="AB142" s="123"/>
      <c r="AC142" s="123"/>
      <c r="AD142" s="123"/>
    </row>
    <row r="143" spans="1:30" ht="12.75" customHeight="1" x14ac:dyDescent="0.2">
      <c r="A143" s="143"/>
      <c r="B143" s="143"/>
      <c r="C143" s="143"/>
      <c r="D143" s="143"/>
      <c r="E143" s="143"/>
      <c r="F143" s="143"/>
      <c r="G143" s="143"/>
      <c r="H143" s="143"/>
      <c r="I143" s="143"/>
      <c r="J143" s="143"/>
      <c r="K143" s="143"/>
      <c r="L143" s="143"/>
      <c r="M143" s="143"/>
      <c r="N143" s="143"/>
      <c r="O143" s="143"/>
      <c r="P143" s="143"/>
      <c r="Q143" s="143"/>
      <c r="R143" s="143"/>
      <c r="S143" s="143"/>
      <c r="T143" s="143"/>
      <c r="U143" s="143"/>
      <c r="V143" s="143"/>
      <c r="W143" s="143"/>
      <c r="X143" s="143"/>
      <c r="Y143" s="143"/>
      <c r="Z143" s="143"/>
      <c r="AA143" s="143"/>
      <c r="AB143" s="143"/>
      <c r="AC143" s="143"/>
      <c r="AD143" s="143"/>
    </row>
    <row r="144" spans="1:30" s="22" customFormat="1" ht="15.75" customHeight="1" x14ac:dyDescent="0.2">
      <c r="A144" s="121"/>
      <c r="B144" s="121"/>
      <c r="C144" s="121"/>
      <c r="D144" s="121"/>
      <c r="E144" s="121"/>
      <c r="F144" s="121"/>
      <c r="G144" s="121"/>
      <c r="H144" s="121"/>
      <c r="I144" s="121"/>
      <c r="J144" s="121"/>
      <c r="K144" s="121"/>
      <c r="L144" s="121"/>
      <c r="M144" s="121"/>
      <c r="N144" s="121"/>
      <c r="O144" s="121"/>
      <c r="P144" s="142" t="s">
        <v>92</v>
      </c>
      <c r="Q144" s="142"/>
      <c r="R144" s="142"/>
      <c r="S144" s="142"/>
      <c r="T144" s="142"/>
      <c r="U144" s="142"/>
      <c r="V144" s="142"/>
      <c r="W144" s="142"/>
      <c r="X144" s="142"/>
      <c r="Y144" s="134">
        <f>AA142+AA95+AA75+AA56</f>
        <v>91000</v>
      </c>
      <c r="Z144" s="134"/>
      <c r="AA144" s="134"/>
      <c r="AB144" s="134"/>
      <c r="AC144" s="134"/>
      <c r="AD144" s="134"/>
    </row>
    <row r="145" spans="1:30" s="22" customFormat="1" ht="13.5" customHeight="1" x14ac:dyDescent="0.2">
      <c r="A145" s="121"/>
      <c r="B145" s="121"/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</row>
    <row r="146" spans="1:30" s="22" customFormat="1" ht="13.5" customHeight="1" x14ac:dyDescent="0.2">
      <c r="A146" s="65" t="s">
        <v>237</v>
      </c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62"/>
      <c r="Q146" s="62"/>
      <c r="R146" s="62"/>
      <c r="S146" s="62"/>
      <c r="T146" s="62"/>
      <c r="U146" s="62"/>
      <c r="V146" s="62"/>
      <c r="W146" s="62"/>
      <c r="X146" s="62"/>
      <c r="Y146" s="63"/>
      <c r="Z146" s="63"/>
      <c r="AA146" s="63"/>
      <c r="AB146" s="63"/>
      <c r="AC146" s="63"/>
      <c r="AD146" s="63"/>
    </row>
    <row r="147" spans="1:30" s="22" customFormat="1" ht="13.5" customHeight="1" x14ac:dyDescent="0.2">
      <c r="A147" s="53" t="s">
        <v>219</v>
      </c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62"/>
      <c r="Q147" s="62"/>
      <c r="R147" s="62"/>
      <c r="S147" s="62"/>
      <c r="T147" s="62"/>
      <c r="U147" s="62"/>
      <c r="V147" s="62"/>
      <c r="W147" s="62"/>
      <c r="X147" s="62"/>
      <c r="Y147" s="63"/>
      <c r="Z147" s="63"/>
      <c r="AA147" s="63"/>
      <c r="AB147" s="63"/>
      <c r="AC147" s="63"/>
      <c r="AD147" s="63"/>
    </row>
    <row r="148" spans="1:30" s="22" customFormat="1" ht="13.5" customHeight="1" x14ac:dyDescent="0.2">
      <c r="A148" s="53" t="s">
        <v>171</v>
      </c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62"/>
      <c r="Q148" s="62"/>
      <c r="R148" s="62"/>
      <c r="S148" s="62"/>
      <c r="T148" s="62"/>
      <c r="U148" s="62"/>
      <c r="V148" s="62"/>
      <c r="W148" s="62"/>
      <c r="X148" s="62"/>
      <c r="Y148" s="63"/>
      <c r="Z148" s="63"/>
      <c r="AA148" s="63"/>
      <c r="AB148" s="63"/>
      <c r="AC148" s="63"/>
      <c r="AD148" s="63"/>
    </row>
    <row r="149" spans="1:30" s="22" customFormat="1" ht="13.5" customHeight="1" x14ac:dyDescent="0.2">
      <c r="A149" s="53"/>
      <c r="B149" s="53" t="s">
        <v>343</v>
      </c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62"/>
      <c r="Q149" s="62"/>
      <c r="R149" s="62"/>
      <c r="S149" s="62"/>
      <c r="T149" s="62"/>
      <c r="U149" s="62"/>
      <c r="V149" s="62"/>
      <c r="W149" s="62"/>
      <c r="X149" s="62"/>
      <c r="Y149" s="63"/>
      <c r="Z149" s="63"/>
      <c r="AA149" s="63"/>
      <c r="AB149" s="63"/>
      <c r="AC149" s="63"/>
      <c r="AD149" s="63"/>
    </row>
    <row r="150" spans="1:30" s="22" customFormat="1" ht="13.5" customHeight="1" x14ac:dyDescent="0.2">
      <c r="A150" s="53"/>
      <c r="B150" s="53" t="s">
        <v>277</v>
      </c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62"/>
      <c r="Q150" s="62"/>
      <c r="R150" s="62"/>
      <c r="S150" s="62"/>
      <c r="T150" s="62"/>
      <c r="U150" s="62"/>
      <c r="V150" s="62"/>
      <c r="W150" s="62"/>
      <c r="X150" s="62"/>
      <c r="Y150" s="63"/>
      <c r="Z150" s="63"/>
      <c r="AA150" s="63"/>
      <c r="AB150" s="63"/>
      <c r="AC150" s="63"/>
      <c r="AD150" s="63"/>
    </row>
    <row r="151" spans="1:30" s="22" customFormat="1" ht="13.5" customHeight="1" x14ac:dyDescent="0.2">
      <c r="A151" s="53"/>
      <c r="B151" s="53"/>
      <c r="C151" s="53" t="s">
        <v>276</v>
      </c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62"/>
      <c r="Q151" s="62"/>
      <c r="R151" s="62"/>
      <c r="S151" s="62"/>
      <c r="T151" s="62"/>
      <c r="U151" s="62"/>
      <c r="V151" s="62"/>
      <c r="W151" s="62"/>
      <c r="X151" s="62"/>
      <c r="Y151" s="63"/>
      <c r="Z151" s="63"/>
      <c r="AA151" s="63"/>
      <c r="AB151" s="63"/>
      <c r="AC151" s="63"/>
      <c r="AD151" s="63"/>
    </row>
    <row r="152" spans="1:30" s="22" customFormat="1" ht="13.5" customHeight="1" x14ac:dyDescent="0.2">
      <c r="A152" s="121"/>
      <c r="B152" s="121"/>
      <c r="C152" s="121"/>
      <c r="D152" s="121"/>
      <c r="E152" s="121"/>
      <c r="F152" s="121"/>
      <c r="G152" s="121"/>
      <c r="H152" s="121"/>
      <c r="I152" s="121"/>
      <c r="J152" s="121"/>
      <c r="K152" s="121"/>
      <c r="L152" s="121"/>
      <c r="M152" s="121"/>
      <c r="N152" s="121"/>
      <c r="O152" s="121"/>
      <c r="P152" s="121"/>
      <c r="Q152" s="121"/>
      <c r="R152" s="121"/>
      <c r="S152" s="121"/>
      <c r="T152" s="121"/>
      <c r="U152" s="121"/>
      <c r="V152" s="121"/>
      <c r="W152" s="121"/>
      <c r="X152" s="121"/>
      <c r="Y152" s="121"/>
      <c r="Z152" s="121"/>
      <c r="AA152" s="121"/>
      <c r="AB152" s="121"/>
      <c r="AC152" s="121"/>
      <c r="AD152" s="121"/>
    </row>
    <row r="153" spans="1:30" s="22" customFormat="1" ht="13.5" customHeight="1" x14ac:dyDescent="0.2">
      <c r="A153" s="65" t="s">
        <v>177</v>
      </c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  <c r="R153" s="40"/>
      <c r="S153" s="40"/>
      <c r="T153" s="40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</row>
    <row r="154" spans="1:30" s="22" customFormat="1" ht="13.5" customHeight="1" x14ac:dyDescent="0.2">
      <c r="A154" s="53" t="s">
        <v>283</v>
      </c>
      <c r="B154" s="40"/>
      <c r="C154" s="40"/>
      <c r="D154" s="40"/>
      <c r="E154" s="40"/>
      <c r="F154" s="40"/>
      <c r="G154" s="64"/>
      <c r="H154" s="40"/>
      <c r="I154" s="40"/>
      <c r="J154" s="40"/>
      <c r="K154" s="40"/>
      <c r="L154" s="40"/>
      <c r="M154" s="40"/>
      <c r="N154" s="40"/>
      <c r="O154" s="40"/>
      <c r="P154" s="40"/>
      <c r="Q154" s="40"/>
      <c r="R154" s="40"/>
      <c r="S154" s="40"/>
      <c r="T154" s="40"/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</row>
    <row r="155" spans="1:30" s="22" customFormat="1" ht="13.5" customHeight="1" x14ac:dyDescent="0.2">
      <c r="A155" s="53" t="s">
        <v>300</v>
      </c>
      <c r="B155" s="40"/>
      <c r="C155" s="40"/>
      <c r="D155" s="40"/>
      <c r="E155" s="40"/>
      <c r="F155" s="40"/>
      <c r="G155" s="39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</row>
    <row r="156" spans="1:30" s="22" customFormat="1" ht="13.5" customHeight="1" x14ac:dyDescent="0.2">
      <c r="A156" s="65"/>
      <c r="B156" s="40"/>
      <c r="C156" s="40"/>
      <c r="D156" s="40"/>
      <c r="E156" s="40"/>
      <c r="F156" s="40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</row>
    <row r="157" spans="1:30" s="22" customFormat="1" ht="13.5" customHeight="1" x14ac:dyDescent="0.2">
      <c r="A157" s="65" t="s">
        <v>176</v>
      </c>
      <c r="B157" s="40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  <c r="R157" s="40"/>
      <c r="S157" s="40"/>
      <c r="T157" s="40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</row>
    <row r="158" spans="1:30" s="22" customFormat="1" ht="13.5" customHeight="1" x14ac:dyDescent="0.2">
      <c r="A158" s="97" t="s">
        <v>173</v>
      </c>
      <c r="B158" s="97"/>
      <c r="C158" s="97"/>
      <c r="D158" s="97"/>
      <c r="E158" s="97"/>
      <c r="F158" s="97"/>
      <c r="G158" s="53" t="s">
        <v>359</v>
      </c>
      <c r="H158" s="40"/>
      <c r="I158" s="40"/>
      <c r="J158" s="40"/>
      <c r="K158" s="40"/>
      <c r="L158" s="40"/>
      <c r="M158" s="40"/>
      <c r="N158" s="40"/>
      <c r="O158" s="40"/>
      <c r="P158" s="40"/>
      <c r="Q158" s="40"/>
      <c r="R158" s="40"/>
      <c r="S158" s="40"/>
      <c r="T158" s="40"/>
      <c r="U158" s="40"/>
      <c r="V158" s="40"/>
      <c r="W158" s="40"/>
      <c r="X158" s="40"/>
      <c r="Y158" s="40"/>
      <c r="Z158" s="40"/>
      <c r="AA158" s="40"/>
      <c r="AB158" s="40"/>
      <c r="AC158" s="40"/>
      <c r="AD158" s="40"/>
    </row>
    <row r="159" spans="1:30" s="22" customFormat="1" ht="13.5" customHeight="1" x14ac:dyDescent="0.2">
      <c r="A159" s="97" t="s">
        <v>175</v>
      </c>
      <c r="B159" s="97"/>
      <c r="C159" s="97"/>
      <c r="D159" s="97"/>
      <c r="E159" s="97"/>
      <c r="F159" s="97"/>
      <c r="G159" s="133" t="s">
        <v>261</v>
      </c>
      <c r="H159" s="133"/>
      <c r="I159" s="133"/>
      <c r="J159" s="40"/>
      <c r="K159" s="40"/>
      <c r="L159" s="40"/>
      <c r="M159" s="40"/>
      <c r="N159" s="40"/>
      <c r="O159" s="40"/>
      <c r="P159" s="40"/>
      <c r="Q159" s="40"/>
      <c r="R159" s="40"/>
      <c r="S159" s="40"/>
      <c r="T159" s="40"/>
      <c r="U159" s="40"/>
      <c r="V159" s="40"/>
      <c r="W159" s="40"/>
      <c r="X159" s="40"/>
      <c r="Y159" s="40"/>
      <c r="Z159" s="40"/>
      <c r="AA159" s="40"/>
      <c r="AB159" s="40"/>
      <c r="AC159" s="40"/>
      <c r="AD159" s="40"/>
    </row>
    <row r="160" spans="1:30" s="22" customFormat="1" ht="13.5" customHeight="1" x14ac:dyDescent="0.2">
      <c r="A160" s="97" t="s">
        <v>174</v>
      </c>
      <c r="B160" s="97"/>
      <c r="C160" s="97"/>
      <c r="D160" s="97"/>
      <c r="E160" s="97"/>
      <c r="F160" s="97"/>
      <c r="G160" s="53" t="s">
        <v>260</v>
      </c>
      <c r="H160" s="40"/>
      <c r="I160" s="40"/>
      <c r="J160" s="40"/>
      <c r="K160" s="40"/>
      <c r="L160" s="40"/>
      <c r="M160" s="40"/>
      <c r="N160" s="40"/>
      <c r="O160" s="40"/>
      <c r="P160" s="40"/>
      <c r="Q160" s="40"/>
      <c r="R160" s="40"/>
      <c r="S160" s="40"/>
      <c r="T160" s="40"/>
      <c r="U160" s="40"/>
      <c r="V160" s="40"/>
      <c r="W160" s="40"/>
      <c r="X160" s="40"/>
      <c r="Y160" s="40"/>
      <c r="Z160" s="40"/>
      <c r="AA160" s="40"/>
      <c r="AB160" s="40"/>
      <c r="AC160" s="40"/>
      <c r="AD160" s="40"/>
    </row>
    <row r="161" spans="1:37" s="22" customFormat="1" ht="6" customHeight="1" x14ac:dyDescent="0.2">
      <c r="A161" s="121"/>
      <c r="B161" s="121"/>
      <c r="C161" s="121"/>
      <c r="D161" s="121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  <c r="AD161" s="121"/>
    </row>
    <row r="162" spans="1:37" s="22" customFormat="1" ht="16.5" customHeight="1" x14ac:dyDescent="0.2">
      <c r="A162" s="65" t="s">
        <v>178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</row>
    <row r="163" spans="1:37" s="2" customFormat="1" ht="17.25" customHeight="1" x14ac:dyDescent="0.2">
      <c r="A163" s="53" t="s">
        <v>172</v>
      </c>
      <c r="B163" s="53" t="s">
        <v>183</v>
      </c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</row>
    <row r="164" spans="1:37" s="2" customFormat="1" ht="14.25" customHeight="1" x14ac:dyDescent="0.2">
      <c r="B164" s="53" t="s">
        <v>184</v>
      </c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</row>
    <row r="165" spans="1:37" s="2" customFormat="1" ht="15.75" customHeight="1" x14ac:dyDescent="0.2">
      <c r="A165" s="53" t="s">
        <v>179</v>
      </c>
      <c r="B165" s="97"/>
      <c r="C165" s="97"/>
      <c r="D165" s="97"/>
      <c r="E165" s="97"/>
      <c r="F165" s="97"/>
      <c r="G165" s="97"/>
      <c r="H165" s="97"/>
      <c r="I165" s="97"/>
      <c r="J165" s="97"/>
      <c r="K165" s="97"/>
      <c r="L165" s="97"/>
      <c r="M165" s="97"/>
      <c r="N165" s="97"/>
      <c r="O165" s="97"/>
      <c r="P165" s="97"/>
      <c r="Q165" s="97"/>
      <c r="R165" s="97"/>
      <c r="S165" s="97"/>
      <c r="T165" s="97"/>
      <c r="U165" s="97"/>
      <c r="V165" s="97"/>
      <c r="W165" s="97"/>
      <c r="X165" s="97"/>
      <c r="Y165" s="97"/>
      <c r="Z165" s="97"/>
      <c r="AA165" s="97"/>
      <c r="AB165" s="97"/>
      <c r="AC165" s="97"/>
      <c r="AD165" s="97"/>
    </row>
    <row r="166" spans="1:37" s="2" customFormat="1" ht="14.25" customHeight="1" x14ac:dyDescent="0.2">
      <c r="A166" s="28"/>
    </row>
    <row r="167" spans="1:37" s="2" customFormat="1" ht="14.25" customHeight="1" x14ac:dyDescent="0.2">
      <c r="A167" s="65" t="s">
        <v>185</v>
      </c>
    </row>
    <row r="168" spans="1:37" s="2" customFormat="1" ht="15.75" customHeight="1" x14ac:dyDescent="0.2">
      <c r="A168" s="53" t="s">
        <v>172</v>
      </c>
      <c r="B168" s="53" t="s">
        <v>278</v>
      </c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G168" s="51"/>
      <c r="AH168" s="51"/>
      <c r="AI168" s="51"/>
      <c r="AJ168" s="51"/>
      <c r="AK168" s="51"/>
    </row>
    <row r="169" spans="1:37" s="2" customFormat="1" ht="15.75" customHeight="1" x14ac:dyDescent="0.2">
      <c r="A169" s="53"/>
      <c r="B169" s="53" t="s">
        <v>351</v>
      </c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G169" s="51"/>
      <c r="AH169" s="51"/>
      <c r="AI169" s="51"/>
      <c r="AJ169" s="51"/>
      <c r="AK169" s="51"/>
    </row>
    <row r="170" spans="1:37" s="2" customFormat="1" ht="15.75" customHeight="1" x14ac:dyDescent="0.2">
      <c r="A170" s="53"/>
      <c r="B170" s="53" t="s">
        <v>350</v>
      </c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G170" s="21"/>
      <c r="AH170" s="21"/>
      <c r="AI170" s="21"/>
      <c r="AJ170" s="21"/>
      <c r="AK170" s="21"/>
    </row>
    <row r="171" spans="1:37" s="2" customFormat="1" ht="15.75" customHeight="1" x14ac:dyDescent="0.2">
      <c r="B171" s="53" t="s">
        <v>292</v>
      </c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G171" s="21"/>
      <c r="AH171" s="21"/>
      <c r="AI171" s="21"/>
      <c r="AJ171" s="21"/>
      <c r="AK171" s="21"/>
    </row>
    <row r="172" spans="1:37" s="2" customFormat="1" ht="15.75" customHeight="1" x14ac:dyDescent="0.2">
      <c r="A172" s="53"/>
      <c r="B172" s="53" t="s">
        <v>288</v>
      </c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G172" s="51"/>
      <c r="AH172" s="51"/>
      <c r="AI172" s="51"/>
      <c r="AJ172" s="51"/>
      <c r="AK172" s="51"/>
    </row>
    <row r="173" spans="1:37" s="2" customFormat="1" ht="15.75" customHeight="1" x14ac:dyDescent="0.2">
      <c r="A173" s="53"/>
      <c r="B173" s="53" t="s">
        <v>289</v>
      </c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G173" s="51"/>
      <c r="AH173" s="51"/>
      <c r="AI173" s="51"/>
      <c r="AJ173" s="51"/>
      <c r="AK173" s="51"/>
    </row>
    <row r="174" spans="1:37" s="2" customFormat="1" ht="15.75" customHeight="1" x14ac:dyDescent="0.2">
      <c r="A174" s="53"/>
      <c r="B174" s="53" t="s">
        <v>290</v>
      </c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G174" s="51"/>
      <c r="AH174" s="51"/>
      <c r="AI174" s="51"/>
      <c r="AJ174" s="51"/>
      <c r="AK174" s="51"/>
    </row>
    <row r="175" spans="1:37" s="2" customFormat="1" ht="15.75" customHeight="1" x14ac:dyDescent="0.2">
      <c r="A175" s="53"/>
      <c r="B175" s="53" t="s">
        <v>293</v>
      </c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G175" s="51"/>
      <c r="AH175" s="51"/>
      <c r="AI175" s="51"/>
      <c r="AJ175" s="51"/>
      <c r="AK175" s="51"/>
    </row>
    <row r="176" spans="1:37" s="2" customFormat="1" ht="15.75" customHeight="1" x14ac:dyDescent="0.2">
      <c r="A176" s="53"/>
      <c r="B176" s="53" t="s">
        <v>291</v>
      </c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G176" s="51"/>
      <c r="AH176" s="51"/>
      <c r="AI176" s="51"/>
      <c r="AJ176" s="51"/>
      <c r="AK176" s="51"/>
    </row>
    <row r="177" spans="1:37" s="2" customFormat="1" ht="15.75" customHeight="1" x14ac:dyDescent="0.2">
      <c r="A177" s="53"/>
      <c r="B177" s="21" t="s">
        <v>294</v>
      </c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G177" s="51"/>
      <c r="AH177" s="51"/>
      <c r="AI177" s="51"/>
      <c r="AJ177" s="51"/>
      <c r="AK177" s="51"/>
    </row>
    <row r="178" spans="1:37" ht="15.75" customHeight="1" x14ac:dyDescent="0.2">
      <c r="A178" s="53" t="s">
        <v>179</v>
      </c>
      <c r="B178" s="66" t="s">
        <v>188</v>
      </c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G178" s="51"/>
      <c r="AH178" s="51"/>
      <c r="AI178" s="51"/>
      <c r="AJ178" s="51"/>
      <c r="AK178" s="51"/>
    </row>
    <row r="179" spans="1:37" ht="15.75" customHeight="1" x14ac:dyDescent="0.2">
      <c r="A179" s="53"/>
      <c r="B179" s="39" t="s">
        <v>186</v>
      </c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G179" s="51"/>
      <c r="AH179" s="51"/>
      <c r="AI179" s="51"/>
      <c r="AJ179" s="51"/>
      <c r="AK179" s="51"/>
    </row>
    <row r="180" spans="1:37" ht="15.75" customHeight="1" x14ac:dyDescent="0.2">
      <c r="A180" s="53"/>
      <c r="B180" s="53" t="s">
        <v>187</v>
      </c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G180" s="51"/>
      <c r="AH180" s="51"/>
      <c r="AI180" s="51"/>
      <c r="AJ180" s="51"/>
      <c r="AK180" s="51"/>
    </row>
    <row r="181" spans="1:37" ht="15.75" customHeight="1" x14ac:dyDescent="0.2">
      <c r="A181" s="53" t="s">
        <v>180</v>
      </c>
      <c r="B181" s="53" t="s">
        <v>191</v>
      </c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</row>
    <row r="182" spans="1:37" ht="15.75" customHeight="1" x14ac:dyDescent="0.2">
      <c r="A182" s="53"/>
      <c r="B182" s="39" t="s">
        <v>190</v>
      </c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</row>
    <row r="183" spans="1:37" ht="15.75" customHeight="1" x14ac:dyDescent="0.2">
      <c r="A183" s="53"/>
      <c r="B183" s="53" t="s">
        <v>189</v>
      </c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</row>
    <row r="184" spans="1:37" ht="15.75" customHeight="1" x14ac:dyDescent="0.2">
      <c r="A184" s="53"/>
      <c r="B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</row>
    <row r="185" spans="1:37" ht="15.75" customHeight="1" x14ac:dyDescent="0.2">
      <c r="A185" s="65" t="s">
        <v>192</v>
      </c>
      <c r="B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</row>
    <row r="186" spans="1:37" ht="14.25" customHeight="1" x14ac:dyDescent="0.2">
      <c r="A186" s="53" t="s">
        <v>172</v>
      </c>
      <c r="B186" s="53" t="s">
        <v>61</v>
      </c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</row>
    <row r="187" spans="1:37" ht="12.75" customHeight="1" x14ac:dyDescent="0.2">
      <c r="A187" s="53" t="s">
        <v>179</v>
      </c>
      <c r="B187" s="53" t="s">
        <v>193</v>
      </c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</row>
    <row r="188" spans="1:37" ht="15" customHeight="1" x14ac:dyDescent="0.2">
      <c r="A188" s="53" t="s">
        <v>180</v>
      </c>
      <c r="B188" s="53" t="s">
        <v>194</v>
      </c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</row>
    <row r="189" spans="1:37" ht="15.75" customHeight="1" x14ac:dyDescent="0.2">
      <c r="A189" s="53" t="s">
        <v>181</v>
      </c>
      <c r="B189" s="80" t="s">
        <v>268</v>
      </c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</row>
    <row r="190" spans="1:37" ht="15.75" customHeight="1" x14ac:dyDescent="0.2">
      <c r="A190" s="53"/>
      <c r="B190" s="33" t="s">
        <v>287</v>
      </c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</row>
    <row r="191" spans="1:37" ht="15.75" customHeight="1" x14ac:dyDescent="0.2">
      <c r="A191" s="53" t="s">
        <v>182</v>
      </c>
      <c r="B191" s="53" t="s">
        <v>87</v>
      </c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</row>
    <row r="192" spans="1:37" ht="15.75" customHeight="1" x14ac:dyDescent="0.2">
      <c r="A192" s="53" t="s">
        <v>195</v>
      </c>
      <c r="B192" s="53" t="str">
        <f>IF(U90="","Fornecer mão-de-obra auxilliar (06 ajudantes braçais) e transporte interno dos materiais;","Dispor de um coordenador que acompanhe nossos serviços;")</f>
        <v>Fornecer mão-de-obra auxilliar (06 ajudantes braçais) e transporte interno dos materiais;</v>
      </c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</row>
    <row r="193" spans="1:30" ht="15.75" customHeight="1" x14ac:dyDescent="0.2">
      <c r="A193" s="53" t="s">
        <v>196</v>
      </c>
      <c r="B193" s="53" t="str">
        <f>IF(U66="","Fornecer energia elétrica 220V monofásica (2p+t), 5% de variação máxima e potência mínima de 10 KW no local;","Dispor de uma barraca de campanha, para cobertura de equipamentos e pessoal, que acompanhe nossos serviços;")</f>
        <v>Fornecer energia elétrica 220V monofásica (2p+t), 5% de variação máxima e potência mínima de 10 KW no local;</v>
      </c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</row>
    <row r="194" spans="1:30" ht="15.75" customHeight="1" x14ac:dyDescent="0.2">
      <c r="A194" s="53" t="s">
        <v>197</v>
      </c>
      <c r="B194" s="53" t="str">
        <f>IF(U92="","Permitir à nossa equipe o uso de sanitários e vestiários;","Dispor de um segurança noturna e fins de semana para a guarda do banheiro químico;")</f>
        <v>Permitir à nossa equipe o uso de sanitários e vestiários;</v>
      </c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</row>
    <row r="195" spans="1:30" ht="15.75" customHeight="1" x14ac:dyDescent="0.2">
      <c r="A195" s="53" t="s">
        <v>198</v>
      </c>
      <c r="B195" s="53" t="s">
        <v>157</v>
      </c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</row>
    <row r="196" spans="1:30" ht="15.75" customHeight="1" x14ac:dyDescent="0.2">
      <c r="A196" s="53" t="s">
        <v>199</v>
      </c>
      <c r="B196" s="53" t="s">
        <v>86</v>
      </c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</row>
    <row r="197" spans="1:30" ht="15.75" customHeight="1" x14ac:dyDescent="0.2">
      <c r="A197" s="53" t="s">
        <v>200</v>
      </c>
      <c r="B197" s="53" t="s">
        <v>159</v>
      </c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</row>
    <row r="198" spans="1:30" ht="15.75" customHeight="1" x14ac:dyDescent="0.2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</row>
    <row r="199" spans="1:30" ht="15.75" customHeight="1" x14ac:dyDescent="0.2">
      <c r="A199" s="65" t="s">
        <v>201</v>
      </c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</row>
    <row r="200" spans="1:30" ht="15.75" customHeight="1" x14ac:dyDescent="0.2">
      <c r="A200" s="53" t="s">
        <v>172</v>
      </c>
      <c r="B200" s="53" t="s">
        <v>204</v>
      </c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</row>
    <row r="201" spans="1:30" ht="15.75" customHeight="1" x14ac:dyDescent="0.2">
      <c r="A201" s="53"/>
      <c r="B201" s="39" t="s">
        <v>203</v>
      </c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</row>
    <row r="202" spans="1:30" ht="15.75" customHeight="1" x14ac:dyDescent="0.2">
      <c r="A202" s="53"/>
      <c r="B202" s="53" t="s">
        <v>202</v>
      </c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</row>
    <row r="203" spans="1:30" ht="15.75" customHeight="1" x14ac:dyDescent="0.2">
      <c r="A203" s="53" t="s">
        <v>179</v>
      </c>
      <c r="B203" s="53" t="s">
        <v>84</v>
      </c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</row>
    <row r="204" spans="1:30" ht="15.75" customHeight="1" x14ac:dyDescent="0.2">
      <c r="A204" s="53" t="s">
        <v>180</v>
      </c>
      <c r="B204" s="53" t="s">
        <v>83</v>
      </c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</row>
    <row r="205" spans="1:30" ht="15.75" customHeight="1" x14ac:dyDescent="0.2">
      <c r="A205" s="53" t="s">
        <v>181</v>
      </c>
      <c r="B205" s="53" t="s">
        <v>82</v>
      </c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</row>
    <row r="206" spans="1:30" ht="15.75" customHeight="1" x14ac:dyDescent="0.2">
      <c r="A206" s="53" t="s">
        <v>182</v>
      </c>
      <c r="B206" s="53" t="s">
        <v>85</v>
      </c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</row>
    <row r="207" spans="1:30" ht="15.75" customHeight="1" x14ac:dyDescent="0.2">
      <c r="A207" s="53" t="s">
        <v>195</v>
      </c>
      <c r="B207" s="53" t="s">
        <v>81</v>
      </c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</row>
    <row r="208" spans="1:30" ht="15.75" customHeight="1" x14ac:dyDescent="0.2">
      <c r="A208" s="53" t="s">
        <v>196</v>
      </c>
      <c r="B208" s="53" t="s">
        <v>205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</row>
    <row r="209" spans="1:30" ht="5.25" customHeight="1" x14ac:dyDescent="0.2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</row>
    <row r="210" spans="1:30" ht="15.75" customHeight="1" x14ac:dyDescent="0.2">
      <c r="A210" s="53" t="s">
        <v>80</v>
      </c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</row>
    <row r="211" spans="1:30" ht="15.75" customHeight="1" x14ac:dyDescent="0.2">
      <c r="A211" s="53" t="s">
        <v>79</v>
      </c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</row>
    <row r="212" spans="1:30" ht="15.75" customHeight="1" x14ac:dyDescent="0.2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</row>
    <row r="213" spans="1:30" ht="15.75" customHeight="1" x14ac:dyDescent="0.2">
      <c r="A213" s="53" t="s">
        <v>74</v>
      </c>
      <c r="B213" s="53"/>
      <c r="C213" s="53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53"/>
      <c r="AB213" s="53"/>
      <c r="AC213" s="53"/>
      <c r="AD213" s="53"/>
    </row>
    <row r="214" spans="1:30" ht="15.75" customHeight="1" x14ac:dyDescent="0.2">
      <c r="A214" s="53"/>
      <c r="B214" s="53"/>
      <c r="C214" s="53"/>
      <c r="D214" s="53"/>
      <c r="E214" s="53"/>
      <c r="F214" s="53"/>
      <c r="G214" s="53"/>
      <c r="H214" s="53" t="s">
        <v>75</v>
      </c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</row>
    <row r="215" spans="1:30" ht="15.75" customHeight="1" x14ac:dyDescent="0.2">
      <c r="A215" s="53"/>
      <c r="B215" s="83"/>
      <c r="C215" s="84"/>
      <c r="D215" s="84"/>
      <c r="E215" s="84"/>
      <c r="F215" s="84"/>
      <c r="G215" s="84"/>
      <c r="H215" s="84"/>
      <c r="I215" s="84"/>
      <c r="J215" s="84"/>
      <c r="K215" s="84"/>
      <c r="L215" s="84"/>
      <c r="M215" s="84"/>
      <c r="N215" s="84"/>
      <c r="O215" s="84"/>
      <c r="P215" s="84"/>
      <c r="Q215" s="84"/>
      <c r="R215" s="84"/>
      <c r="S215" s="84"/>
      <c r="T215" s="84"/>
      <c r="U215" s="84"/>
      <c r="V215" s="84"/>
      <c r="W215" s="84"/>
      <c r="X215" s="84"/>
      <c r="Y215" s="84"/>
      <c r="Z215" s="84"/>
      <c r="AA215" s="84"/>
      <c r="AB215" s="84"/>
      <c r="AC215" s="85"/>
      <c r="AD215" s="53"/>
    </row>
    <row r="216" spans="1:30" ht="15.75" customHeight="1" x14ac:dyDescent="0.2">
      <c r="B216" s="86" t="s">
        <v>17</v>
      </c>
      <c r="C216" s="53"/>
      <c r="D216" s="53"/>
      <c r="E216" s="69"/>
      <c r="F216" s="69"/>
      <c r="G216" s="69"/>
      <c r="H216" s="69"/>
      <c r="I216" s="69"/>
      <c r="J216" s="69"/>
      <c r="K216" s="69"/>
      <c r="L216" s="69"/>
      <c r="M216" s="69"/>
      <c r="N216" s="69"/>
      <c r="O216" s="69"/>
      <c r="P216" s="69"/>
      <c r="Q216" s="69"/>
      <c r="R216" s="69"/>
      <c r="S216" s="69"/>
      <c r="T216" s="69"/>
      <c r="U216" s="69"/>
      <c r="V216" s="69"/>
      <c r="W216" s="69"/>
      <c r="X216" s="69"/>
      <c r="Y216" s="69"/>
      <c r="Z216" s="69"/>
      <c r="AA216" s="69"/>
      <c r="AB216" s="53"/>
      <c r="AC216" s="87"/>
      <c r="AD216" s="53"/>
    </row>
    <row r="217" spans="1:30" ht="15.75" customHeight="1" x14ac:dyDescent="0.2">
      <c r="B217" s="86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87"/>
      <c r="AD217" s="53"/>
    </row>
    <row r="218" spans="1:30" ht="15.75" customHeight="1" x14ac:dyDescent="0.2">
      <c r="B218" s="86" t="s">
        <v>7</v>
      </c>
      <c r="C218" s="69"/>
      <c r="D218" s="69"/>
      <c r="E218" s="69"/>
      <c r="F218" s="69"/>
      <c r="G218" s="69"/>
      <c r="H218" s="69"/>
      <c r="I218" s="69"/>
      <c r="J218" s="69"/>
      <c r="K218" s="69"/>
      <c r="L218" s="69"/>
      <c r="M218" s="69"/>
      <c r="N218" s="53"/>
      <c r="O218" s="53" t="s">
        <v>8</v>
      </c>
      <c r="P218" s="53"/>
      <c r="Q218" s="69"/>
      <c r="R218" s="69"/>
      <c r="S218" s="69"/>
      <c r="T218" s="69"/>
      <c r="U218" s="69"/>
      <c r="V218" s="69"/>
      <c r="W218" s="69"/>
      <c r="X218" s="69"/>
      <c r="Y218" s="69"/>
      <c r="Z218" s="53"/>
      <c r="AA218" s="53"/>
      <c r="AB218" s="53"/>
      <c r="AC218" s="87"/>
      <c r="AD218" s="53"/>
    </row>
    <row r="219" spans="1:30" ht="15.75" customHeight="1" x14ac:dyDescent="0.2">
      <c r="B219" s="86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87"/>
      <c r="AD219" s="53"/>
    </row>
    <row r="220" spans="1:30" ht="15.75" customHeight="1" x14ac:dyDescent="0.2">
      <c r="B220" s="86" t="s">
        <v>76</v>
      </c>
      <c r="C220" s="53"/>
      <c r="D220" s="53"/>
      <c r="E220" s="53"/>
      <c r="F220" s="53"/>
      <c r="G220" s="53"/>
      <c r="H220" s="69"/>
      <c r="I220" s="69"/>
      <c r="J220" s="69"/>
      <c r="K220" s="69"/>
      <c r="L220" s="69"/>
      <c r="M220" s="69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53"/>
      <c r="AC220" s="87"/>
      <c r="AD220" s="53"/>
    </row>
    <row r="221" spans="1:30" ht="15.75" customHeight="1" x14ac:dyDescent="0.2">
      <c r="B221" s="86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87"/>
      <c r="AD221" s="53"/>
    </row>
    <row r="222" spans="1:30" ht="15.75" customHeight="1" x14ac:dyDescent="0.2">
      <c r="B222" s="86" t="s">
        <v>16</v>
      </c>
      <c r="C222" s="53"/>
      <c r="D222" s="53"/>
      <c r="E222" s="53"/>
      <c r="F222" s="53"/>
      <c r="G222" s="53"/>
      <c r="H222" s="69"/>
      <c r="I222" s="69"/>
      <c r="J222" s="69"/>
      <c r="K222" s="69"/>
      <c r="L222" s="69"/>
      <c r="M222" s="69"/>
      <c r="N222" s="69"/>
      <c r="O222" s="69"/>
      <c r="P222" s="69"/>
      <c r="Q222" s="69"/>
      <c r="R222" s="69"/>
      <c r="S222" s="69"/>
      <c r="T222" s="69"/>
      <c r="U222" s="69"/>
      <c r="V222" s="69"/>
      <c r="W222" s="69"/>
      <c r="X222" s="69"/>
      <c r="Y222" s="69"/>
      <c r="Z222" s="69"/>
      <c r="AA222" s="69"/>
      <c r="AB222" s="53"/>
      <c r="AC222" s="87"/>
      <c r="AD222" s="53"/>
    </row>
    <row r="223" spans="1:30" ht="15.75" customHeight="1" x14ac:dyDescent="0.2">
      <c r="B223" s="86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87"/>
      <c r="AD223" s="53"/>
    </row>
    <row r="224" spans="1:30" ht="15.75" customHeight="1" x14ac:dyDescent="0.2">
      <c r="B224" s="86" t="s">
        <v>77</v>
      </c>
      <c r="C224" s="53"/>
      <c r="D224" s="53"/>
      <c r="E224" s="53"/>
      <c r="F224" s="53"/>
      <c r="G224" s="53"/>
      <c r="H224" s="69"/>
      <c r="I224" s="69"/>
      <c r="J224" s="69"/>
      <c r="K224" s="69"/>
      <c r="L224" s="69"/>
      <c r="M224" s="69"/>
      <c r="N224" s="69"/>
      <c r="O224" s="69"/>
      <c r="P224" s="69"/>
      <c r="Q224" s="69"/>
      <c r="R224" s="69"/>
      <c r="S224" s="69"/>
      <c r="T224" s="69"/>
      <c r="U224" s="69"/>
      <c r="V224" s="69"/>
      <c r="W224" s="69"/>
      <c r="X224" s="69"/>
      <c r="Y224" s="69"/>
      <c r="Z224" s="69"/>
      <c r="AA224" s="69"/>
      <c r="AB224" s="53"/>
      <c r="AC224" s="87"/>
      <c r="AD224" s="53"/>
    </row>
    <row r="225" spans="1:30" ht="15.75" customHeight="1" x14ac:dyDescent="0.2">
      <c r="B225" s="86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87"/>
      <c r="AD225" s="53"/>
    </row>
    <row r="226" spans="1:30" ht="15.75" customHeight="1" x14ac:dyDescent="0.2">
      <c r="B226" s="86" t="s">
        <v>158</v>
      </c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87"/>
      <c r="AD226" s="53"/>
    </row>
    <row r="227" spans="1:30" ht="15.75" customHeight="1" x14ac:dyDescent="0.2">
      <c r="B227" s="88" t="s">
        <v>78</v>
      </c>
      <c r="C227" s="69"/>
      <c r="D227" s="69"/>
      <c r="E227" s="69"/>
      <c r="F227" s="69"/>
      <c r="G227" s="69"/>
      <c r="H227" s="69"/>
      <c r="I227" s="69"/>
      <c r="J227" s="69"/>
      <c r="K227" s="69"/>
      <c r="L227" s="69"/>
      <c r="M227" s="69"/>
      <c r="N227" s="69"/>
      <c r="O227" s="69"/>
      <c r="P227" s="69"/>
      <c r="Q227" s="69"/>
      <c r="R227" s="69"/>
      <c r="S227" s="69"/>
      <c r="T227" s="69"/>
      <c r="U227" s="69"/>
      <c r="V227" s="69"/>
      <c r="W227" s="69"/>
      <c r="X227" s="69"/>
      <c r="Y227" s="69"/>
      <c r="Z227" s="69"/>
      <c r="AA227" s="69"/>
      <c r="AB227" s="69"/>
      <c r="AC227" s="89"/>
      <c r="AD227" s="53"/>
    </row>
    <row r="228" spans="1:30" ht="15.75" customHeight="1" x14ac:dyDescent="0.2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</row>
    <row r="229" spans="1:30" ht="15.75" customHeight="1" x14ac:dyDescent="0.2">
      <c r="A229" s="53"/>
      <c r="B229" s="53" t="s">
        <v>12</v>
      </c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</row>
    <row r="230" spans="1:30" ht="15.75" customHeight="1" x14ac:dyDescent="0.2">
      <c r="A230" s="53"/>
      <c r="B230" s="53" t="s">
        <v>5</v>
      </c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</row>
    <row r="231" spans="1:30" ht="15.75" customHeight="1" x14ac:dyDescent="0.2">
      <c r="A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</row>
    <row r="232" spans="1:30" ht="15.75" customHeight="1" x14ac:dyDescent="0.2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</row>
    <row r="233" spans="1:30" ht="15.75" customHeight="1" x14ac:dyDescent="0.2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</row>
    <row r="234" spans="1:30" ht="15.75" customHeight="1" x14ac:dyDescent="0.2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1" t="s">
        <v>344</v>
      </c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</row>
    <row r="235" spans="1:30" ht="15.75" customHeight="1" x14ac:dyDescent="0.2">
      <c r="A235" s="53"/>
      <c r="B235" s="53" t="s">
        <v>161</v>
      </c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1" t="s">
        <v>345</v>
      </c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</row>
    <row r="236" spans="1:30" ht="15.75" customHeight="1" x14ac:dyDescent="0.2">
      <c r="A236" s="53"/>
      <c r="B236" s="51" t="s">
        <v>286</v>
      </c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</row>
    <row r="237" spans="1:30" ht="15.75" customHeight="1" x14ac:dyDescent="0.2">
      <c r="A237" s="70"/>
      <c r="B237" s="71"/>
      <c r="C237" s="71"/>
      <c r="D237" s="71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 t="s">
        <v>19</v>
      </c>
      <c r="T237" s="72"/>
      <c r="U237" s="73"/>
      <c r="V237" s="74" t="s">
        <v>156</v>
      </c>
      <c r="W237" s="72"/>
      <c r="X237" s="72" t="s">
        <v>62</v>
      </c>
      <c r="Y237" s="72"/>
      <c r="Z237" s="72"/>
      <c r="AA237" s="75" t="str">
        <f>AB10</f>
        <v>7246- 04/19</v>
      </c>
      <c r="AB237" s="72"/>
      <c r="AC237" s="72"/>
      <c r="AD237" s="76"/>
    </row>
  </sheetData>
  <sheetProtection algorithmName="SHA-512" hashValue="jLQpF8ptKlmgU//24qDulOPQyJFbcvavQwdAcfg1jlHOK/w1kM6t+l1khpa+1Pt8VjupRpmu3yZL3T7MPqgSqA==" saltValue="Y3/0EpBAgex8A6O5Wr132Q==" spinCount="100000" sheet="1" formatCells="0" formatColumns="0" formatRows="0" insertColumns="0" insertRows="0" insertHyperlinks="0" deleteColumns="0" deleteRows="0" sort="0" autoFilter="0" pivotTables="0"/>
  <protectedRanges>
    <protectedRange algorithmName="SHA-512" hashValue="V1x8We9jtPYX+gX9LSs793/B+gPtvuivRpfWWNmiSfO9AmkanjwqA1gYaIc6NJzRTPAef62UJ4lbGgi5NmLkDQ==" saltValue="TXu21FqYlTL0xca4ziQslg==" spinCount="100000" sqref="A10 AB10 A12:A14 Q16:Q18 U25:Z55 A154:A155 G158:G160 U59:Z74 U78:Z94 Q98:Z141" name="Intervalo1"/>
    <protectedRange sqref="AB17" name="Intervalo2"/>
  </protectedRanges>
  <autoFilter ref="A22:AD142" xr:uid="{00000000-0009-0000-0000-000000000000}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20" showButton="0">
      <customFilters>
        <customFilter operator="notEqual" val=" "/>
      </customFilters>
    </filterColumn>
    <filterColumn colId="23" showButton="0"/>
    <filterColumn colId="24" showButton="0"/>
    <filterColumn colId="26" showButton="0"/>
    <filterColumn colId="27" showButton="0"/>
    <filterColumn colId="28" showButton="0"/>
  </autoFilter>
  <mergeCells count="606">
    <mergeCell ref="X136:Z136"/>
    <mergeCell ref="AA136:AD136"/>
    <mergeCell ref="B137:P137"/>
    <mergeCell ref="S137:T137"/>
    <mergeCell ref="U137:V137"/>
    <mergeCell ref="X137:Z137"/>
    <mergeCell ref="AA137:AD137"/>
    <mergeCell ref="B138:P138"/>
    <mergeCell ref="S138:T138"/>
    <mergeCell ref="U138:V138"/>
    <mergeCell ref="X138:Z138"/>
    <mergeCell ref="AA138:AD138"/>
    <mergeCell ref="X139:Z139"/>
    <mergeCell ref="AA139:AD139"/>
    <mergeCell ref="B139:P139"/>
    <mergeCell ref="S139:T139"/>
    <mergeCell ref="S34:T34"/>
    <mergeCell ref="Q108:R108"/>
    <mergeCell ref="S108:T108"/>
    <mergeCell ref="Q109:R109"/>
    <mergeCell ref="S109:T109"/>
    <mergeCell ref="Q111:R111"/>
    <mergeCell ref="S99:T99"/>
    <mergeCell ref="B111:O111"/>
    <mergeCell ref="B98:O98"/>
    <mergeCell ref="B99:O99"/>
    <mergeCell ref="B100:O100"/>
    <mergeCell ref="B101:O101"/>
    <mergeCell ref="B102:O102"/>
    <mergeCell ref="B103:O103"/>
    <mergeCell ref="B104:O104"/>
    <mergeCell ref="B105:O105"/>
    <mergeCell ref="B106:O106"/>
    <mergeCell ref="B110:P110"/>
    <mergeCell ref="B136:P136"/>
    <mergeCell ref="S136:T136"/>
    <mergeCell ref="B60:T60"/>
    <mergeCell ref="B75:T75"/>
    <mergeCell ref="B67:T67"/>
    <mergeCell ref="B68:T68"/>
    <mergeCell ref="B69:T69"/>
    <mergeCell ref="B70:T70"/>
    <mergeCell ref="B83:T83"/>
    <mergeCell ref="B77:T77"/>
    <mergeCell ref="B76:T76"/>
    <mergeCell ref="B35:T35"/>
    <mergeCell ref="B53:T53"/>
    <mergeCell ref="B38:T38"/>
    <mergeCell ref="B46:T46"/>
    <mergeCell ref="X134:Z134"/>
    <mergeCell ref="AA134:AD134"/>
    <mergeCell ref="X132:Z132"/>
    <mergeCell ref="AA132:AD132"/>
    <mergeCell ref="Q133:R133"/>
    <mergeCell ref="S133:T133"/>
    <mergeCell ref="X120:Z120"/>
    <mergeCell ref="X121:Z121"/>
    <mergeCell ref="AA117:AD117"/>
    <mergeCell ref="AA118:AD118"/>
    <mergeCell ref="AA119:AD119"/>
    <mergeCell ref="AA120:AD120"/>
    <mergeCell ref="AA121:AD121"/>
    <mergeCell ref="X117:Z117"/>
    <mergeCell ref="X118:Z118"/>
    <mergeCell ref="X119:Z119"/>
    <mergeCell ref="U132:V132"/>
    <mergeCell ref="X131:Z131"/>
    <mergeCell ref="AA131:AD131"/>
    <mergeCell ref="B58:R58"/>
    <mergeCell ref="U126:V126"/>
    <mergeCell ref="U134:V134"/>
    <mergeCell ref="X130:Z130"/>
    <mergeCell ref="U123:V123"/>
    <mergeCell ref="X123:Z123"/>
    <mergeCell ref="AA123:AD123"/>
    <mergeCell ref="U133:V133"/>
    <mergeCell ref="X133:Z133"/>
    <mergeCell ref="AA133:AD133"/>
    <mergeCell ref="X126:Z126"/>
    <mergeCell ref="AA126:AD126"/>
    <mergeCell ref="U129:V129"/>
    <mergeCell ref="X129:Z129"/>
    <mergeCell ref="AA129:AD129"/>
    <mergeCell ref="U127:V127"/>
    <mergeCell ref="AA130:AD130"/>
    <mergeCell ref="U125:V125"/>
    <mergeCell ref="X125:Z125"/>
    <mergeCell ref="AA125:AD125"/>
    <mergeCell ref="B140:P140"/>
    <mergeCell ref="B141:P141"/>
    <mergeCell ref="Q135:R135"/>
    <mergeCell ref="S135:T135"/>
    <mergeCell ref="Q140:R140"/>
    <mergeCell ref="B126:P126"/>
    <mergeCell ref="Q126:R126"/>
    <mergeCell ref="S126:T126"/>
    <mergeCell ref="Q141:R141"/>
    <mergeCell ref="S141:T141"/>
    <mergeCell ref="B133:P133"/>
    <mergeCell ref="B134:P134"/>
    <mergeCell ref="Q130:R130"/>
    <mergeCell ref="S130:T130"/>
    <mergeCell ref="Q131:R131"/>
    <mergeCell ref="S131:T131"/>
    <mergeCell ref="Q132:R132"/>
    <mergeCell ref="S132:T132"/>
    <mergeCell ref="Q134:R134"/>
    <mergeCell ref="S134:T134"/>
    <mergeCell ref="Q127:R127"/>
    <mergeCell ref="S127:T127"/>
    <mergeCell ref="AA101:AD101"/>
    <mergeCell ref="X106:Z106"/>
    <mergeCell ref="B132:P132"/>
    <mergeCell ref="B135:P135"/>
    <mergeCell ref="B127:P127"/>
    <mergeCell ref="Q113:R113"/>
    <mergeCell ref="S113:T113"/>
    <mergeCell ref="Q114:R114"/>
    <mergeCell ref="S114:T114"/>
    <mergeCell ref="Q120:R120"/>
    <mergeCell ref="S120:T120"/>
    <mergeCell ref="Q115:R115"/>
    <mergeCell ref="S115:T115"/>
    <mergeCell ref="Q116:R116"/>
    <mergeCell ref="B114:P114"/>
    <mergeCell ref="Q121:R121"/>
    <mergeCell ref="S121:T121"/>
    <mergeCell ref="S122:T122"/>
    <mergeCell ref="U117:V117"/>
    <mergeCell ref="U120:V120"/>
    <mergeCell ref="U121:V121"/>
    <mergeCell ref="B123:P123"/>
    <mergeCell ref="Q123:R123"/>
    <mergeCell ref="S123:T123"/>
    <mergeCell ref="B107:P107"/>
    <mergeCell ref="B108:P108"/>
    <mergeCell ref="B109:P109"/>
    <mergeCell ref="S111:T111"/>
    <mergeCell ref="Q107:R107"/>
    <mergeCell ref="Q99:R99"/>
    <mergeCell ref="S106:T106"/>
    <mergeCell ref="U106:V106"/>
    <mergeCell ref="Q105:R105"/>
    <mergeCell ref="S105:T105"/>
    <mergeCell ref="S104:T104"/>
    <mergeCell ref="S103:T103"/>
    <mergeCell ref="Q102:R102"/>
    <mergeCell ref="S102:T102"/>
    <mergeCell ref="S101:T101"/>
    <mergeCell ref="Q101:R101"/>
    <mergeCell ref="U111:V111"/>
    <mergeCell ref="S117:T117"/>
    <mergeCell ref="U91:V91"/>
    <mergeCell ref="AA98:AD98"/>
    <mergeCell ref="U98:V98"/>
    <mergeCell ref="X98:Z98"/>
    <mergeCell ref="Q100:R100"/>
    <mergeCell ref="S100:T100"/>
    <mergeCell ref="X94:Z94"/>
    <mergeCell ref="S97:T97"/>
    <mergeCell ref="AA105:AD105"/>
    <mergeCell ref="AA115:AD115"/>
    <mergeCell ref="AA103:AD103"/>
    <mergeCell ref="X113:Z113"/>
    <mergeCell ref="AA113:AD113"/>
    <mergeCell ref="AA111:AD111"/>
    <mergeCell ref="X97:Z97"/>
    <mergeCell ref="AA97:AD97"/>
    <mergeCell ref="X95:Z95"/>
    <mergeCell ref="Q103:R103"/>
    <mergeCell ref="AA104:AD104"/>
    <mergeCell ref="U112:V112"/>
    <mergeCell ref="Q112:R112"/>
    <mergeCell ref="S112:T112"/>
    <mergeCell ref="X111:Z111"/>
    <mergeCell ref="AA80:AD80"/>
    <mergeCell ref="U83:V83"/>
    <mergeCell ref="X83:Z83"/>
    <mergeCell ref="AA83:AD83"/>
    <mergeCell ref="X90:Z90"/>
    <mergeCell ref="B91:T91"/>
    <mergeCell ref="A159:F159"/>
    <mergeCell ref="W142:Z142"/>
    <mergeCell ref="A152:AD152"/>
    <mergeCell ref="A158:F158"/>
    <mergeCell ref="U104:V104"/>
    <mergeCell ref="X140:Z140"/>
    <mergeCell ref="A144:O144"/>
    <mergeCell ref="A142:T142"/>
    <mergeCell ref="X104:Z104"/>
    <mergeCell ref="X105:Z105"/>
    <mergeCell ref="X116:Z116"/>
    <mergeCell ref="S107:T107"/>
    <mergeCell ref="Q118:R118"/>
    <mergeCell ref="S118:T118"/>
    <mergeCell ref="Q119:R119"/>
    <mergeCell ref="S119:T119"/>
    <mergeCell ref="U130:V130"/>
    <mergeCell ref="Q104:R104"/>
    <mergeCell ref="AA81:AD81"/>
    <mergeCell ref="X81:Z81"/>
    <mergeCell ref="X96:Z96"/>
    <mergeCell ref="B96:T96"/>
    <mergeCell ref="B90:T90"/>
    <mergeCell ref="U93:V93"/>
    <mergeCell ref="X93:Z93"/>
    <mergeCell ref="AA90:AD90"/>
    <mergeCell ref="AA91:AD91"/>
    <mergeCell ref="X92:Z92"/>
    <mergeCell ref="AA92:AD92"/>
    <mergeCell ref="AA86:AD86"/>
    <mergeCell ref="X87:Z87"/>
    <mergeCell ref="AA87:AD87"/>
    <mergeCell ref="X88:Z88"/>
    <mergeCell ref="AA88:AD88"/>
    <mergeCell ref="X33:Z33"/>
    <mergeCell ref="U34:V34"/>
    <mergeCell ref="U71:V71"/>
    <mergeCell ref="Q97:R97"/>
    <mergeCell ref="Q98:R98"/>
    <mergeCell ref="S98:T98"/>
    <mergeCell ref="B78:T78"/>
    <mergeCell ref="B79:T79"/>
    <mergeCell ref="B80:T80"/>
    <mergeCell ref="B74:T74"/>
    <mergeCell ref="B33:R33"/>
    <mergeCell ref="B34:R34"/>
    <mergeCell ref="S33:T33"/>
    <mergeCell ref="U33:V33"/>
    <mergeCell ref="U74:V74"/>
    <mergeCell ref="B44:T44"/>
    <mergeCell ref="U95:V95"/>
    <mergeCell ref="U90:V90"/>
    <mergeCell ref="U92:V92"/>
    <mergeCell ref="U94:V94"/>
    <mergeCell ref="B87:T87"/>
    <mergeCell ref="U87:V87"/>
    <mergeCell ref="B88:T88"/>
    <mergeCell ref="U88:V88"/>
    <mergeCell ref="P144:X144"/>
    <mergeCell ref="X141:Z141"/>
    <mergeCell ref="B95:T95"/>
    <mergeCell ref="U108:V108"/>
    <mergeCell ref="X108:Z108"/>
    <mergeCell ref="AA108:AD108"/>
    <mergeCell ref="U109:V109"/>
    <mergeCell ref="X109:Z109"/>
    <mergeCell ref="AA109:AD109"/>
    <mergeCell ref="U105:V105"/>
    <mergeCell ref="AA142:AD142"/>
    <mergeCell ref="U142:V142"/>
    <mergeCell ref="U101:V101"/>
    <mergeCell ref="U102:V102"/>
    <mergeCell ref="U103:V103"/>
    <mergeCell ref="A143:AD143"/>
    <mergeCell ref="Q106:R106"/>
    <mergeCell ref="S140:T140"/>
    <mergeCell ref="AA96:AD96"/>
    <mergeCell ref="AA135:AD135"/>
    <mergeCell ref="X114:Z114"/>
    <mergeCell ref="AA114:AD114"/>
    <mergeCell ref="S116:T116"/>
    <mergeCell ref="Q117:R117"/>
    <mergeCell ref="AA30:AD30"/>
    <mergeCell ref="AA31:AD31"/>
    <mergeCell ref="U26:V26"/>
    <mergeCell ref="X26:Z26"/>
    <mergeCell ref="AA26:AD26"/>
    <mergeCell ref="S30:T30"/>
    <mergeCell ref="S31:T31"/>
    <mergeCell ref="S32:T32"/>
    <mergeCell ref="B30:R30"/>
    <mergeCell ref="B31:R31"/>
    <mergeCell ref="B32:R32"/>
    <mergeCell ref="X27:Z27"/>
    <mergeCell ref="X31:Z31"/>
    <mergeCell ref="U31:V31"/>
    <mergeCell ref="AA27:AD27"/>
    <mergeCell ref="X30:Z30"/>
    <mergeCell ref="U75:V75"/>
    <mergeCell ref="AA52:AD52"/>
    <mergeCell ref="X53:Z53"/>
    <mergeCell ref="AA53:AD53"/>
    <mergeCell ref="X67:Z67"/>
    <mergeCell ref="X34:Z34"/>
    <mergeCell ref="X35:Z35"/>
    <mergeCell ref="X36:Z36"/>
    <mergeCell ref="X37:Z37"/>
    <mergeCell ref="U37:V37"/>
    <mergeCell ref="AA37:AD37"/>
    <mergeCell ref="X77:Z77"/>
    <mergeCell ref="AA79:AD79"/>
    <mergeCell ref="X49:Z49"/>
    <mergeCell ref="AA49:AD49"/>
    <mergeCell ref="X74:Z74"/>
    <mergeCell ref="AA58:AD58"/>
    <mergeCell ref="X66:Z66"/>
    <mergeCell ref="X47:Z47"/>
    <mergeCell ref="AA47:AD47"/>
    <mergeCell ref="AA55:AD55"/>
    <mergeCell ref="X55:Z55"/>
    <mergeCell ref="X69:Z69"/>
    <mergeCell ref="AA69:AD69"/>
    <mergeCell ref="X75:Z75"/>
    <mergeCell ref="U28:V28"/>
    <mergeCell ref="X28:Z28"/>
    <mergeCell ref="AA28:AD28"/>
    <mergeCell ref="X32:Z32"/>
    <mergeCell ref="AA35:AD35"/>
    <mergeCell ref="AA36:AD36"/>
    <mergeCell ref="U35:V35"/>
    <mergeCell ref="AA32:AD32"/>
    <mergeCell ref="AA33:AD33"/>
    <mergeCell ref="AA34:AD34"/>
    <mergeCell ref="U29:V29"/>
    <mergeCell ref="X29:Z29"/>
    <mergeCell ref="AA29:AD29"/>
    <mergeCell ref="U30:V30"/>
    <mergeCell ref="X38:Z38"/>
    <mergeCell ref="X51:Z51"/>
    <mergeCell ref="AA51:AD51"/>
    <mergeCell ref="X52:Z52"/>
    <mergeCell ref="AA43:AD43"/>
    <mergeCell ref="AA44:AD44"/>
    <mergeCell ref="X43:Z43"/>
    <mergeCell ref="X39:Z39"/>
    <mergeCell ref="X40:Z40"/>
    <mergeCell ref="X41:Z41"/>
    <mergeCell ref="X42:Z42"/>
    <mergeCell ref="X44:Z44"/>
    <mergeCell ref="AA39:AD39"/>
    <mergeCell ref="AA64:AD64"/>
    <mergeCell ref="AA71:AD71"/>
    <mergeCell ref="U72:V72"/>
    <mergeCell ref="X72:Z72"/>
    <mergeCell ref="AA72:AD72"/>
    <mergeCell ref="X71:Z71"/>
    <mergeCell ref="AA61:AD61"/>
    <mergeCell ref="X59:Z59"/>
    <mergeCell ref="AA66:AD66"/>
    <mergeCell ref="U39:V39"/>
    <mergeCell ref="AA40:AD40"/>
    <mergeCell ref="AA41:AD41"/>
    <mergeCell ref="AA42:AD42"/>
    <mergeCell ref="U41:V41"/>
    <mergeCell ref="U42:V42"/>
    <mergeCell ref="U69:V69"/>
    <mergeCell ref="X76:Z76"/>
    <mergeCell ref="AA76:AD76"/>
    <mergeCell ref="AA54:AD54"/>
    <mergeCell ref="X54:Z54"/>
    <mergeCell ref="AA67:AD67"/>
    <mergeCell ref="X57:Z57"/>
    <mergeCell ref="AA75:AD75"/>
    <mergeCell ref="X62:Z62"/>
    <mergeCell ref="X61:Z61"/>
    <mergeCell ref="X64:Z64"/>
    <mergeCell ref="X65:Z65"/>
    <mergeCell ref="AA65:AD65"/>
    <mergeCell ref="X70:Z70"/>
    <mergeCell ref="AA70:AD70"/>
    <mergeCell ref="AA74:AD74"/>
    <mergeCell ref="X58:Z58"/>
    <mergeCell ref="X68:Z68"/>
    <mergeCell ref="AA68:AD68"/>
    <mergeCell ref="AA62:AD62"/>
    <mergeCell ref="X63:Z63"/>
    <mergeCell ref="AA63:AD63"/>
    <mergeCell ref="AA59:AD59"/>
    <mergeCell ref="X60:Z60"/>
    <mergeCell ref="AA60:AD60"/>
    <mergeCell ref="U45:V45"/>
    <mergeCell ref="AA73:AD73"/>
    <mergeCell ref="U77:V77"/>
    <mergeCell ref="U54:V54"/>
    <mergeCell ref="U46:V46"/>
    <mergeCell ref="B47:T47"/>
    <mergeCell ref="U47:V47"/>
    <mergeCell ref="B48:T48"/>
    <mergeCell ref="U70:V70"/>
    <mergeCell ref="B54:T54"/>
    <mergeCell ref="B49:T49"/>
    <mergeCell ref="U49:V49"/>
    <mergeCell ref="U68:V68"/>
    <mergeCell ref="U53:V53"/>
    <mergeCell ref="U67:V67"/>
    <mergeCell ref="B56:T56"/>
    <mergeCell ref="U62:V62"/>
    <mergeCell ref="U73:V73"/>
    <mergeCell ref="U60:V60"/>
    <mergeCell ref="S58:T58"/>
    <mergeCell ref="B59:R59"/>
    <mergeCell ref="S59:T59"/>
    <mergeCell ref="B61:T61"/>
    <mergeCell ref="B62:T62"/>
    <mergeCell ref="U78:V78"/>
    <mergeCell ref="U82:V82"/>
    <mergeCell ref="X82:Z82"/>
    <mergeCell ref="AA82:AD82"/>
    <mergeCell ref="U96:V96"/>
    <mergeCell ref="U22:V22"/>
    <mergeCell ref="X22:Z22"/>
    <mergeCell ref="AA22:AD22"/>
    <mergeCell ref="B36:T36"/>
    <mergeCell ref="B37:T37"/>
    <mergeCell ref="B57:T57"/>
    <mergeCell ref="B41:T41"/>
    <mergeCell ref="B42:T42"/>
    <mergeCell ref="B55:T55"/>
    <mergeCell ref="U40:V40"/>
    <mergeCell ref="B43:T43"/>
    <mergeCell ref="U43:V43"/>
    <mergeCell ref="B45:T45"/>
    <mergeCell ref="B50:T50"/>
    <mergeCell ref="B51:T51"/>
    <mergeCell ref="B52:T52"/>
    <mergeCell ref="B22:T22"/>
    <mergeCell ref="B23:T23"/>
    <mergeCell ref="U23:V23"/>
    <mergeCell ref="U79:V79"/>
    <mergeCell ref="X79:Z79"/>
    <mergeCell ref="U99:V99"/>
    <mergeCell ref="X99:Z99"/>
    <mergeCell ref="AA99:AD99"/>
    <mergeCell ref="AA100:AD100"/>
    <mergeCell ref="B93:T93"/>
    <mergeCell ref="U135:V135"/>
    <mergeCell ref="AA94:AD94"/>
    <mergeCell ref="U81:V81"/>
    <mergeCell ref="U85:V85"/>
    <mergeCell ref="X85:Z85"/>
    <mergeCell ref="AA85:AD85"/>
    <mergeCell ref="X135:Z135"/>
    <mergeCell ref="U116:V116"/>
    <mergeCell ref="U107:V107"/>
    <mergeCell ref="X107:Z107"/>
    <mergeCell ref="AA107:AD107"/>
    <mergeCell ref="AA89:AD89"/>
    <mergeCell ref="B84:T84"/>
    <mergeCell ref="U84:V84"/>
    <mergeCell ref="X84:Z84"/>
    <mergeCell ref="AA84:AD84"/>
    <mergeCell ref="B85:T85"/>
    <mergeCell ref="U118:V118"/>
    <mergeCell ref="U119:V119"/>
    <mergeCell ref="U114:V114"/>
    <mergeCell ref="B116:P116"/>
    <mergeCell ref="B115:P115"/>
    <mergeCell ref="A161:AD161"/>
    <mergeCell ref="Y144:AD144"/>
    <mergeCell ref="U140:V140"/>
    <mergeCell ref="U141:V141"/>
    <mergeCell ref="U115:V115"/>
    <mergeCell ref="X115:Z115"/>
    <mergeCell ref="U139:V139"/>
    <mergeCell ref="U136:V136"/>
    <mergeCell ref="B117:P117"/>
    <mergeCell ref="B118:P118"/>
    <mergeCell ref="B130:P130"/>
    <mergeCell ref="B131:P131"/>
    <mergeCell ref="B119:P119"/>
    <mergeCell ref="B120:P120"/>
    <mergeCell ref="B121:P121"/>
    <mergeCell ref="U131:V131"/>
    <mergeCell ref="A160:F160"/>
    <mergeCell ref="B122:P122"/>
    <mergeCell ref="Q122:R122"/>
    <mergeCell ref="U122:V122"/>
    <mergeCell ref="X122:Z122"/>
    <mergeCell ref="AA122:AD122"/>
    <mergeCell ref="AA102:AD102"/>
    <mergeCell ref="AA93:AD93"/>
    <mergeCell ref="A145:AD145"/>
    <mergeCell ref="AA140:AD140"/>
    <mergeCell ref="AA141:AD141"/>
    <mergeCell ref="G159:I159"/>
    <mergeCell ref="X127:Z127"/>
    <mergeCell ref="AA127:AD127"/>
    <mergeCell ref="B128:P128"/>
    <mergeCell ref="Q128:R128"/>
    <mergeCell ref="S128:T128"/>
    <mergeCell ref="U128:V128"/>
    <mergeCell ref="X128:Z128"/>
    <mergeCell ref="AA128:AD128"/>
    <mergeCell ref="X102:Z102"/>
    <mergeCell ref="X103:Z103"/>
    <mergeCell ref="X112:Z112"/>
    <mergeCell ref="AA112:AD112"/>
    <mergeCell ref="AA106:AD106"/>
    <mergeCell ref="X110:Z110"/>
    <mergeCell ref="AA110:AD110"/>
    <mergeCell ref="A8:AD8"/>
    <mergeCell ref="AB10:AD10"/>
    <mergeCell ref="X10:AA10"/>
    <mergeCell ref="A10:D10"/>
    <mergeCell ref="E10:W10"/>
    <mergeCell ref="A13:T13"/>
    <mergeCell ref="A14:I14"/>
    <mergeCell ref="U25:V25"/>
    <mergeCell ref="X25:Z25"/>
    <mergeCell ref="AA25:AD25"/>
    <mergeCell ref="AA23:AD23"/>
    <mergeCell ref="X24:Z24"/>
    <mergeCell ref="X23:Z23"/>
    <mergeCell ref="A12:W12"/>
    <mergeCell ref="N16:P16"/>
    <mergeCell ref="N17:P17"/>
    <mergeCell ref="N18:P18"/>
    <mergeCell ref="Q16:AC16"/>
    <mergeCell ref="Q18:AC18"/>
    <mergeCell ref="U97:V97"/>
    <mergeCell ref="U56:V56"/>
    <mergeCell ref="X56:Z56"/>
    <mergeCell ref="AA56:AD56"/>
    <mergeCell ref="AA45:AD45"/>
    <mergeCell ref="X73:Z73"/>
    <mergeCell ref="X48:Z48"/>
    <mergeCell ref="AA48:AD48"/>
    <mergeCell ref="U61:V61"/>
    <mergeCell ref="U66:V66"/>
    <mergeCell ref="U64:V64"/>
    <mergeCell ref="U65:V65"/>
    <mergeCell ref="X78:Z78"/>
    <mergeCell ref="AA77:AD77"/>
    <mergeCell ref="AA95:AD95"/>
    <mergeCell ref="X91:Z91"/>
    <mergeCell ref="U89:V89"/>
    <mergeCell ref="X46:Z46"/>
    <mergeCell ref="AA46:AD46"/>
    <mergeCell ref="X50:Z50"/>
    <mergeCell ref="AA50:AD50"/>
    <mergeCell ref="U51:V51"/>
    <mergeCell ref="X45:Z45"/>
    <mergeCell ref="AA78:AD78"/>
    <mergeCell ref="B39:T39"/>
    <mergeCell ref="B40:T40"/>
    <mergeCell ref="U59:V59"/>
    <mergeCell ref="U58:V58"/>
    <mergeCell ref="U63:V63"/>
    <mergeCell ref="B63:T63"/>
    <mergeCell ref="B64:T64"/>
    <mergeCell ref="B65:T65"/>
    <mergeCell ref="AA24:AD24"/>
    <mergeCell ref="AA57:AD57"/>
    <mergeCell ref="U38:V38"/>
    <mergeCell ref="U55:V55"/>
    <mergeCell ref="U57:V57"/>
    <mergeCell ref="U50:V50"/>
    <mergeCell ref="U24:V24"/>
    <mergeCell ref="B25:R25"/>
    <mergeCell ref="S25:T25"/>
    <mergeCell ref="U27:V27"/>
    <mergeCell ref="U36:V36"/>
    <mergeCell ref="U32:V32"/>
    <mergeCell ref="AA38:AD38"/>
    <mergeCell ref="U52:V52"/>
    <mergeCell ref="U44:V44"/>
    <mergeCell ref="U48:V48"/>
    <mergeCell ref="U124:V124"/>
    <mergeCell ref="X124:Z124"/>
    <mergeCell ref="AA124:AD124"/>
    <mergeCell ref="Q17:AA17"/>
    <mergeCell ref="AB17:AC17"/>
    <mergeCell ref="S110:T110"/>
    <mergeCell ref="AA116:AD116"/>
    <mergeCell ref="X101:Z101"/>
    <mergeCell ref="B26:R26"/>
    <mergeCell ref="B81:T81"/>
    <mergeCell ref="B66:T66"/>
    <mergeCell ref="B82:T82"/>
    <mergeCell ref="B89:T89"/>
    <mergeCell ref="B73:T73"/>
    <mergeCell ref="U100:V100"/>
    <mergeCell ref="X100:Z100"/>
    <mergeCell ref="B92:T92"/>
    <mergeCell ref="B94:T94"/>
    <mergeCell ref="U86:V86"/>
    <mergeCell ref="X86:Z86"/>
    <mergeCell ref="X89:Z89"/>
    <mergeCell ref="U76:V76"/>
    <mergeCell ref="U80:V80"/>
    <mergeCell ref="X80:Z80"/>
    <mergeCell ref="B165:AD165"/>
    <mergeCell ref="B24:R24"/>
    <mergeCell ref="S24:T24"/>
    <mergeCell ref="S27:T27"/>
    <mergeCell ref="S28:T28"/>
    <mergeCell ref="S29:T29"/>
    <mergeCell ref="B27:R27"/>
    <mergeCell ref="B28:R28"/>
    <mergeCell ref="B29:R29"/>
    <mergeCell ref="B129:P129"/>
    <mergeCell ref="Q129:R129"/>
    <mergeCell ref="S129:T129"/>
    <mergeCell ref="B125:P125"/>
    <mergeCell ref="Q125:R125"/>
    <mergeCell ref="S125:T125"/>
    <mergeCell ref="B86:T86"/>
    <mergeCell ref="S26:T26"/>
    <mergeCell ref="B112:O112"/>
    <mergeCell ref="B113:O113"/>
    <mergeCell ref="U113:V113"/>
    <mergeCell ref="U110:V110"/>
    <mergeCell ref="B124:P124"/>
    <mergeCell ref="Q124:R124"/>
    <mergeCell ref="S124:T124"/>
  </mergeCells>
  <phoneticPr fontId="2" type="noConversion"/>
  <dataValidations count="1">
    <dataValidation type="list" allowBlank="1" showInputMessage="1" showErrorMessage="1" sqref="AB17:AC17" xr:uid="{5EF2144B-3F95-4324-8309-20145B519F56}">
      <formula1>$DA$11:$DA$37</formula1>
    </dataValidation>
  </dataValidations>
  <hyperlinks>
    <hyperlink ref="Q18" r:id="rId1" display="anderson.francisco@gruposantin.com.br" xr:uid="{00000000-0004-0000-0000-000002000000}"/>
    <hyperlink ref="U6" r:id="rId2" xr:uid="{9025725E-7B30-4D3B-A882-B24F6F24F223}"/>
    <hyperlink ref="S25:T25" r:id="rId3" display="Ω" xr:uid="{6CC794D7-D461-4E9E-A84B-5D36E408A623}"/>
    <hyperlink ref="P98" r:id="rId4" xr:uid="{94D9145B-6D53-42D1-BB7E-2B9B874873E5}"/>
    <hyperlink ref="S26:T34" r:id="rId5" display="Ω" xr:uid="{9494BDDA-CDA8-422B-A6F2-6C507B5E6C15}"/>
    <hyperlink ref="P99:P106" r:id="rId6" display="Ω" xr:uid="{D5A96414-802C-4BD4-B5E8-3696F3261408}"/>
    <hyperlink ref="S59:T59" r:id="rId7" display="Ω" xr:uid="{BC8B450B-F0F5-4C8A-A263-74D6D20E2685}"/>
    <hyperlink ref="P111" r:id="rId8" xr:uid="{5616EECC-2517-4D42-8D30-B98529A93434}"/>
    <hyperlink ref="P112" r:id="rId9" xr:uid="{9612D103-0BD6-49DB-830D-5289658D01F7}"/>
    <hyperlink ref="P113" r:id="rId10" xr:uid="{E0DADD49-72E4-4131-A481-13F1B53C05D3}"/>
  </hyperlinks>
  <printOptions horizontalCentered="1"/>
  <pageMargins left="0.7" right="0.7" top="0.75" bottom="0.75" header="0.3" footer="0.3"/>
  <pageSetup paperSize="9" scale="74" fitToHeight="0" orientation="portrait" r:id="rId11"/>
  <headerFooter alignWithMargins="0">
    <oddFooter>&amp;L&amp;8Seagro Engenharia de Impermeabilização Ltda&amp;R&amp;8Página &amp;P de &amp;N</oddFooter>
  </headerFooter>
  <rowBreaks count="1" manualBreakCount="1">
    <brk id="212" max="16383" man="1"/>
  </rowBreaks>
  <drawing r:id="rId1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0"/>
  </sheetPr>
  <dimension ref="A1:K75"/>
  <sheetViews>
    <sheetView topLeftCell="A61" zoomScaleSheetLayoutView="100" workbookViewId="0">
      <selection activeCell="A44" sqref="A44:K44"/>
    </sheetView>
  </sheetViews>
  <sheetFormatPr defaultColWidth="8.85546875" defaultRowHeight="12.75" x14ac:dyDescent="0.2"/>
  <cols>
    <col min="1" max="1" width="3.42578125" customWidth="1"/>
    <col min="2" max="2" width="7.85546875" customWidth="1"/>
    <col min="4" max="4" width="8.140625" customWidth="1"/>
    <col min="5" max="5" width="4.42578125" customWidth="1"/>
    <col min="6" max="6" width="5.7109375" customWidth="1"/>
    <col min="7" max="7" width="4.42578125" customWidth="1"/>
    <col min="8" max="8" width="5.85546875" customWidth="1"/>
    <col min="9" max="9" width="8.42578125" customWidth="1"/>
    <col min="10" max="10" width="16" customWidth="1"/>
    <col min="11" max="11" width="21" customWidth="1"/>
    <col min="12" max="12" width="7.7109375" customWidth="1"/>
  </cols>
  <sheetData>
    <row r="1" spans="1:11" ht="15" x14ac:dyDescent="0.25">
      <c r="A1" s="154" t="s">
        <v>57</v>
      </c>
      <c r="B1" s="155"/>
      <c r="C1" s="155"/>
      <c r="D1" s="155"/>
      <c r="E1" s="155"/>
      <c r="F1" s="155"/>
      <c r="G1" s="155"/>
      <c r="H1" s="155"/>
      <c r="I1" s="155"/>
      <c r="J1" s="155"/>
      <c r="K1" s="11" t="str">
        <f>'ANEXO I - PROPOSTA COMERCIAL'!AB10</f>
        <v>7246- 04/19</v>
      </c>
    </row>
    <row r="2" spans="1:11" ht="6" customHeight="1" x14ac:dyDescent="0.25">
      <c r="A2" s="12"/>
      <c r="B2" s="9"/>
      <c r="C2" s="9"/>
      <c r="D2" s="9"/>
      <c r="E2" s="9"/>
      <c r="F2" s="9"/>
      <c r="G2" s="9"/>
      <c r="H2" s="9"/>
      <c r="I2" s="9"/>
      <c r="J2" s="9"/>
      <c r="K2" s="13"/>
    </row>
    <row r="3" spans="1:11" ht="14.25" customHeight="1" x14ac:dyDescent="0.25">
      <c r="A3" s="14" t="s">
        <v>21</v>
      </c>
      <c r="B3" s="43" t="s">
        <v>160</v>
      </c>
      <c r="C3" s="43"/>
      <c r="D3" s="43"/>
      <c r="E3" s="43"/>
      <c r="F3" s="43"/>
      <c r="G3" s="43"/>
      <c r="H3" s="43"/>
      <c r="I3" s="43"/>
      <c r="J3" s="9"/>
      <c r="K3" s="13"/>
    </row>
    <row r="4" spans="1:11" ht="15" customHeight="1" x14ac:dyDescent="0.25">
      <c r="A4" s="12"/>
      <c r="B4" s="156" t="s">
        <v>114</v>
      </c>
      <c r="C4" s="156"/>
      <c r="D4" s="156"/>
      <c r="E4" s="156"/>
      <c r="F4" s="156"/>
      <c r="G4" s="156"/>
      <c r="H4" s="156"/>
      <c r="I4" s="156" t="s">
        <v>134</v>
      </c>
      <c r="J4" s="156"/>
      <c r="K4" s="157"/>
    </row>
    <row r="5" spans="1:11" ht="6" customHeight="1" thickBot="1" x14ac:dyDescent="0.3">
      <c r="A5" s="12"/>
      <c r="B5" s="42"/>
      <c r="C5" s="42"/>
      <c r="D5" s="42"/>
      <c r="E5" s="42"/>
      <c r="F5" s="42"/>
      <c r="G5" s="42"/>
      <c r="H5" s="42"/>
      <c r="I5" s="10"/>
      <c r="J5" s="10"/>
      <c r="K5" s="16"/>
    </row>
    <row r="6" spans="1:11" ht="15" customHeight="1" thickBot="1" x14ac:dyDescent="0.25">
      <c r="A6" s="14" t="s">
        <v>22</v>
      </c>
      <c r="B6" s="3" t="s">
        <v>106</v>
      </c>
      <c r="C6" s="3"/>
      <c r="D6" s="3"/>
      <c r="E6" s="7"/>
      <c r="F6" s="3" t="s">
        <v>28</v>
      </c>
      <c r="G6" s="7"/>
      <c r="H6" s="3" t="s">
        <v>29</v>
      </c>
      <c r="I6" s="153" t="s">
        <v>100</v>
      </c>
      <c r="J6" s="153"/>
      <c r="K6" s="46" t="s">
        <v>131</v>
      </c>
    </row>
    <row r="7" spans="1:11" ht="6" customHeight="1" thickBot="1" x14ac:dyDescent="0.25">
      <c r="A7" s="14"/>
      <c r="B7" s="3"/>
      <c r="C7" s="3"/>
      <c r="D7" s="3"/>
      <c r="E7" s="3"/>
      <c r="F7" s="3"/>
      <c r="G7" s="3"/>
      <c r="H7" s="3"/>
      <c r="I7" s="44"/>
      <c r="J7" s="44"/>
      <c r="K7" s="46"/>
    </row>
    <row r="8" spans="1:11" ht="15" customHeight="1" thickBot="1" x14ac:dyDescent="0.25">
      <c r="A8" s="14" t="s">
        <v>23</v>
      </c>
      <c r="B8" s="3" t="s">
        <v>107</v>
      </c>
      <c r="C8" s="3"/>
      <c r="D8" s="3"/>
      <c r="E8" s="7"/>
      <c r="F8" s="3" t="s">
        <v>28</v>
      </c>
      <c r="G8" s="7"/>
      <c r="H8" s="3" t="s">
        <v>29</v>
      </c>
      <c r="I8" s="3" t="s">
        <v>49</v>
      </c>
      <c r="J8" s="3"/>
      <c r="K8" s="46" t="s">
        <v>135</v>
      </c>
    </row>
    <row r="9" spans="1:11" ht="6" customHeight="1" thickBot="1" x14ac:dyDescent="0.25">
      <c r="A9" s="14"/>
      <c r="B9" s="3"/>
      <c r="C9" s="3"/>
      <c r="D9" s="3"/>
      <c r="E9" s="3"/>
      <c r="F9" s="3"/>
      <c r="G9" s="3"/>
      <c r="H9" s="3"/>
      <c r="I9" s="3"/>
      <c r="J9" s="3"/>
      <c r="K9" s="8"/>
    </row>
    <row r="10" spans="1:11" ht="15" thickBot="1" x14ac:dyDescent="0.25">
      <c r="A10" s="14" t="s">
        <v>24</v>
      </c>
      <c r="B10" s="3" t="s">
        <v>30</v>
      </c>
      <c r="C10" s="3"/>
      <c r="D10" s="3"/>
      <c r="E10" s="7"/>
      <c r="F10" s="3" t="s">
        <v>28</v>
      </c>
      <c r="G10" s="7"/>
      <c r="H10" s="3" t="s">
        <v>29</v>
      </c>
      <c r="I10" s="153" t="s">
        <v>130</v>
      </c>
      <c r="J10" s="153"/>
      <c r="K10" s="158"/>
    </row>
    <row r="11" spans="1:11" ht="6" customHeight="1" thickBot="1" x14ac:dyDescent="0.25">
      <c r="A11" s="14"/>
      <c r="B11" s="3"/>
      <c r="C11" s="3"/>
      <c r="D11" s="3"/>
      <c r="E11" s="3"/>
      <c r="F11" s="3"/>
      <c r="G11" s="3"/>
      <c r="H11" s="3"/>
      <c r="I11" s="3"/>
      <c r="J11" s="3"/>
      <c r="K11" s="8"/>
    </row>
    <row r="12" spans="1:11" ht="15" thickBot="1" x14ac:dyDescent="0.25">
      <c r="A12" s="14" t="s">
        <v>25</v>
      </c>
      <c r="B12" s="3" t="s">
        <v>31</v>
      </c>
      <c r="C12" s="3"/>
      <c r="D12" s="3"/>
      <c r="E12" s="7"/>
      <c r="F12" s="3" t="s">
        <v>28</v>
      </c>
      <c r="G12" s="7"/>
      <c r="H12" s="3" t="s">
        <v>29</v>
      </c>
      <c r="I12" s="3" t="s">
        <v>132</v>
      </c>
      <c r="J12" s="3"/>
      <c r="K12" s="8"/>
    </row>
    <row r="13" spans="1:11" ht="6" customHeight="1" thickBot="1" x14ac:dyDescent="0.25">
      <c r="A13" s="14"/>
      <c r="B13" s="3"/>
      <c r="C13" s="3"/>
      <c r="D13" s="3"/>
      <c r="E13" s="3"/>
      <c r="F13" s="3"/>
      <c r="G13" s="3"/>
      <c r="H13" s="3"/>
      <c r="I13" s="3"/>
      <c r="J13" s="3"/>
      <c r="K13" s="8"/>
    </row>
    <row r="14" spans="1:11" ht="15" x14ac:dyDescent="0.25">
      <c r="A14" s="14" t="s">
        <v>26</v>
      </c>
      <c r="B14" s="3" t="s">
        <v>101</v>
      </c>
      <c r="C14" s="3"/>
      <c r="D14" s="3"/>
      <c r="E14" s="150"/>
      <c r="F14" s="149" t="s">
        <v>28</v>
      </c>
      <c r="G14" s="150"/>
      <c r="H14" s="149" t="s">
        <v>29</v>
      </c>
      <c r="I14" s="3" t="s">
        <v>113</v>
      </c>
      <c r="J14" s="3"/>
      <c r="K14" s="8"/>
    </row>
    <row r="15" spans="1:11" ht="15" thickBot="1" x14ac:dyDescent="0.25">
      <c r="A15" s="14"/>
      <c r="B15" s="3" t="s">
        <v>102</v>
      </c>
      <c r="C15" s="3"/>
      <c r="D15" s="3"/>
      <c r="E15" s="151"/>
      <c r="F15" s="149"/>
      <c r="G15" s="151"/>
      <c r="H15" s="149"/>
      <c r="I15" s="3" t="s">
        <v>117</v>
      </c>
      <c r="J15" s="3"/>
      <c r="K15" s="46" t="s">
        <v>136</v>
      </c>
    </row>
    <row r="16" spans="1:11" ht="6" customHeight="1" thickBot="1" x14ac:dyDescent="0.25">
      <c r="A16" s="14"/>
      <c r="B16" s="3"/>
      <c r="C16" s="3"/>
      <c r="D16" s="3"/>
      <c r="E16" s="3"/>
      <c r="F16" s="3"/>
      <c r="G16" s="3"/>
      <c r="H16" s="3"/>
      <c r="I16" s="3"/>
      <c r="J16" s="3"/>
      <c r="K16" s="8"/>
    </row>
    <row r="17" spans="1:11" ht="15.75" thickBot="1" x14ac:dyDescent="0.3">
      <c r="A17" s="14" t="s">
        <v>33</v>
      </c>
      <c r="B17" s="3" t="s">
        <v>32</v>
      </c>
      <c r="C17" s="3"/>
      <c r="D17" s="3"/>
      <c r="E17" s="7"/>
      <c r="F17" s="3" t="s">
        <v>28</v>
      </c>
      <c r="G17" s="7"/>
      <c r="H17" s="3" t="s">
        <v>29</v>
      </c>
      <c r="I17" s="3" t="s">
        <v>112</v>
      </c>
      <c r="J17" s="3"/>
      <c r="K17" s="8"/>
    </row>
    <row r="18" spans="1:11" ht="15" x14ac:dyDescent="0.25">
      <c r="A18" s="14"/>
      <c r="B18" s="3" t="s">
        <v>115</v>
      </c>
      <c r="C18" s="3"/>
      <c r="D18" s="3"/>
      <c r="E18" s="3"/>
      <c r="F18" s="3"/>
      <c r="G18" s="3"/>
      <c r="H18" s="3"/>
      <c r="I18" s="3" t="s">
        <v>132</v>
      </c>
      <c r="J18" s="3"/>
      <c r="K18" s="8"/>
    </row>
    <row r="19" spans="1:11" ht="6" customHeight="1" thickBot="1" x14ac:dyDescent="0.25">
      <c r="A19" s="14"/>
      <c r="B19" s="3"/>
      <c r="C19" s="3"/>
      <c r="D19" s="3"/>
      <c r="E19" s="3"/>
      <c r="F19" s="3"/>
      <c r="G19" s="3"/>
      <c r="H19" s="3"/>
      <c r="I19" s="3"/>
      <c r="J19" s="3"/>
      <c r="K19" s="8"/>
    </row>
    <row r="20" spans="1:11" ht="15" thickBot="1" x14ac:dyDescent="0.25">
      <c r="A20" s="14" t="s">
        <v>34</v>
      </c>
      <c r="B20" s="3" t="s">
        <v>35</v>
      </c>
      <c r="C20" s="3"/>
      <c r="D20" s="3"/>
      <c r="E20" s="7"/>
      <c r="F20" s="3" t="s">
        <v>28</v>
      </c>
      <c r="G20" s="7"/>
      <c r="H20" s="3" t="s">
        <v>29</v>
      </c>
      <c r="I20" s="3" t="s">
        <v>133</v>
      </c>
      <c r="J20" s="3"/>
      <c r="K20" s="8"/>
    </row>
    <row r="21" spans="1:11" ht="6" customHeight="1" thickBot="1" x14ac:dyDescent="0.25">
      <c r="A21" s="14"/>
      <c r="B21" s="3"/>
      <c r="C21" s="3"/>
      <c r="D21" s="3"/>
      <c r="E21" s="3"/>
      <c r="F21" s="3"/>
      <c r="G21" s="3"/>
      <c r="H21" s="3"/>
      <c r="I21" s="3"/>
      <c r="J21" s="3"/>
      <c r="K21" s="8"/>
    </row>
    <row r="22" spans="1:11" ht="15" thickBot="1" x14ac:dyDescent="0.25">
      <c r="A22" s="14" t="s">
        <v>37</v>
      </c>
      <c r="B22" s="3" t="s">
        <v>36</v>
      </c>
      <c r="C22" s="3"/>
      <c r="D22" s="3"/>
      <c r="E22" s="7"/>
      <c r="F22" s="3" t="s">
        <v>28</v>
      </c>
      <c r="G22" s="7"/>
      <c r="H22" s="3" t="s">
        <v>29</v>
      </c>
      <c r="I22" s="3" t="s">
        <v>133</v>
      </c>
      <c r="J22" s="3"/>
      <c r="K22" s="8"/>
    </row>
    <row r="23" spans="1:11" ht="6" customHeight="1" thickBot="1" x14ac:dyDescent="0.25">
      <c r="A23" s="14"/>
      <c r="B23" s="3"/>
      <c r="C23" s="3"/>
      <c r="D23" s="3"/>
      <c r="E23" s="3"/>
      <c r="F23" s="3"/>
      <c r="G23" s="3"/>
      <c r="H23" s="3"/>
      <c r="I23" s="3"/>
      <c r="J23" s="3"/>
      <c r="K23" s="8"/>
    </row>
    <row r="24" spans="1:11" ht="15" thickBot="1" x14ac:dyDescent="0.25">
      <c r="A24" s="14" t="s">
        <v>39</v>
      </c>
      <c r="B24" s="3" t="s">
        <v>38</v>
      </c>
      <c r="C24" s="3"/>
      <c r="D24" s="3"/>
      <c r="E24" s="7"/>
      <c r="F24" s="3" t="s">
        <v>28</v>
      </c>
      <c r="G24" s="7"/>
      <c r="H24" s="3" t="s">
        <v>29</v>
      </c>
      <c r="I24" s="3" t="s">
        <v>133</v>
      </c>
      <c r="J24" s="3"/>
      <c r="K24" s="8"/>
    </row>
    <row r="25" spans="1:11" ht="6" customHeight="1" thickBot="1" x14ac:dyDescent="0.25">
      <c r="A25" s="14"/>
      <c r="B25" s="3"/>
      <c r="C25" s="3"/>
      <c r="D25" s="3"/>
      <c r="E25" s="3"/>
      <c r="F25" s="3"/>
      <c r="G25" s="3"/>
      <c r="H25" s="3"/>
      <c r="I25" s="3"/>
      <c r="J25" s="3"/>
      <c r="K25" s="8"/>
    </row>
    <row r="26" spans="1:11" ht="15" customHeight="1" x14ac:dyDescent="0.2">
      <c r="A26" s="14" t="s">
        <v>41</v>
      </c>
      <c r="B26" s="3" t="s">
        <v>50</v>
      </c>
      <c r="C26" s="3"/>
      <c r="D26" s="3"/>
      <c r="E26" s="150"/>
      <c r="F26" s="149" t="s">
        <v>28</v>
      </c>
      <c r="G26" s="150"/>
      <c r="H26" s="149" t="s">
        <v>29</v>
      </c>
      <c r="I26" s="3" t="s">
        <v>133</v>
      </c>
      <c r="J26" s="3"/>
      <c r="K26" s="8"/>
    </row>
    <row r="27" spans="1:11" ht="15" customHeight="1" thickBot="1" x14ac:dyDescent="0.25">
      <c r="A27" s="14"/>
      <c r="B27" s="3" t="s">
        <v>51</v>
      </c>
      <c r="C27" s="3"/>
      <c r="D27" s="3"/>
      <c r="E27" s="151"/>
      <c r="F27" s="149"/>
      <c r="G27" s="151"/>
      <c r="H27" s="149"/>
      <c r="I27" s="3" t="s">
        <v>129</v>
      </c>
      <c r="J27" s="3"/>
      <c r="K27" s="8"/>
    </row>
    <row r="28" spans="1:11" ht="6" customHeight="1" thickBot="1" x14ac:dyDescent="0.25">
      <c r="A28" s="14"/>
      <c r="B28" s="3"/>
      <c r="C28" s="3"/>
      <c r="D28" s="3"/>
      <c r="E28" s="3"/>
      <c r="F28" s="3"/>
      <c r="G28" s="3"/>
      <c r="H28" s="3"/>
      <c r="I28" s="3"/>
      <c r="J28" s="3"/>
      <c r="K28" s="8"/>
    </row>
    <row r="29" spans="1:11" ht="15" customHeight="1" thickBot="1" x14ac:dyDescent="0.25">
      <c r="A29" s="14" t="s">
        <v>42</v>
      </c>
      <c r="B29" s="3" t="s">
        <v>52</v>
      </c>
      <c r="C29" s="3"/>
      <c r="D29" s="3"/>
      <c r="E29" s="7"/>
      <c r="F29" s="3" t="s">
        <v>28</v>
      </c>
      <c r="G29" s="7"/>
      <c r="H29" s="3" t="s">
        <v>29</v>
      </c>
      <c r="I29" s="3" t="s">
        <v>126</v>
      </c>
      <c r="J29" s="3"/>
      <c r="K29" s="8"/>
    </row>
    <row r="30" spans="1:11" ht="6" customHeight="1" thickBot="1" x14ac:dyDescent="0.25">
      <c r="A30" s="14"/>
      <c r="B30" s="3"/>
      <c r="C30" s="3"/>
      <c r="D30" s="3"/>
      <c r="E30" s="3"/>
      <c r="F30" s="3"/>
      <c r="G30" s="3"/>
      <c r="H30" s="3"/>
      <c r="I30" s="3"/>
      <c r="J30" s="3"/>
      <c r="K30" s="8"/>
    </row>
    <row r="31" spans="1:11" ht="15" thickBot="1" x14ac:dyDescent="0.25">
      <c r="A31" s="14" t="s">
        <v>53</v>
      </c>
      <c r="B31" s="3" t="s">
        <v>40</v>
      </c>
      <c r="C31" s="3"/>
      <c r="D31" s="3"/>
      <c r="E31" s="7"/>
      <c r="F31" s="3" t="s">
        <v>28</v>
      </c>
      <c r="G31" s="7"/>
      <c r="H31" s="3" t="s">
        <v>29</v>
      </c>
      <c r="I31" s="3" t="s">
        <v>126</v>
      </c>
      <c r="J31" s="3"/>
      <c r="K31" s="8"/>
    </row>
    <row r="32" spans="1:11" ht="6" customHeight="1" thickBot="1" x14ac:dyDescent="0.25">
      <c r="A32" s="14"/>
      <c r="B32" s="3"/>
      <c r="C32" s="3"/>
      <c r="D32" s="3"/>
      <c r="E32" s="3"/>
      <c r="F32" s="3"/>
      <c r="G32" s="3"/>
      <c r="H32" s="3"/>
      <c r="I32" s="3"/>
      <c r="J32" s="3"/>
      <c r="K32" s="8"/>
    </row>
    <row r="33" spans="1:11" ht="15" thickBot="1" x14ac:dyDescent="0.25">
      <c r="A33" s="14" t="s">
        <v>54</v>
      </c>
      <c r="B33" s="3" t="s">
        <v>108</v>
      </c>
      <c r="C33" s="3"/>
      <c r="D33" s="3"/>
      <c r="E33" s="7"/>
      <c r="F33" s="3" t="s">
        <v>28</v>
      </c>
      <c r="G33" s="7"/>
      <c r="H33" s="3" t="s">
        <v>29</v>
      </c>
      <c r="I33" s="3" t="s">
        <v>58</v>
      </c>
      <c r="J33" s="3"/>
      <c r="K33" s="8"/>
    </row>
    <row r="34" spans="1:11" ht="6" customHeight="1" thickBot="1" x14ac:dyDescent="0.25">
      <c r="A34" s="14"/>
      <c r="B34" s="3"/>
      <c r="C34" s="3"/>
      <c r="D34" s="3"/>
      <c r="E34" s="3"/>
      <c r="F34" s="3"/>
      <c r="G34" s="3"/>
      <c r="H34" s="3"/>
      <c r="I34" s="3"/>
      <c r="J34" s="3"/>
      <c r="K34" s="8"/>
    </row>
    <row r="35" spans="1:11" ht="15" thickBot="1" x14ac:dyDescent="0.25">
      <c r="A35" s="14" t="s">
        <v>68</v>
      </c>
      <c r="B35" s="3" t="s">
        <v>109</v>
      </c>
      <c r="C35" s="3"/>
      <c r="D35" s="3"/>
      <c r="E35" s="7"/>
      <c r="F35" s="3" t="s">
        <v>28</v>
      </c>
      <c r="G35" s="7"/>
      <c r="H35" s="3" t="s">
        <v>29</v>
      </c>
      <c r="I35" s="3" t="s">
        <v>126</v>
      </c>
      <c r="J35" s="3"/>
      <c r="K35" s="8"/>
    </row>
    <row r="36" spans="1:11" ht="6" customHeight="1" thickBot="1" x14ac:dyDescent="0.25">
      <c r="A36" s="14"/>
      <c r="B36" s="3"/>
      <c r="C36" s="3"/>
      <c r="D36" s="3"/>
      <c r="E36" s="3"/>
      <c r="F36" s="3"/>
      <c r="G36" s="3"/>
      <c r="H36" s="3"/>
      <c r="I36" s="3"/>
      <c r="J36" s="3"/>
      <c r="K36" s="8"/>
    </row>
    <row r="37" spans="1:11" ht="15" thickBot="1" x14ac:dyDescent="0.25">
      <c r="A37" s="14" t="s">
        <v>103</v>
      </c>
      <c r="B37" s="3" t="s">
        <v>110</v>
      </c>
      <c r="C37" s="3"/>
      <c r="D37" s="3"/>
      <c r="E37" s="7"/>
      <c r="F37" s="152" t="s">
        <v>105</v>
      </c>
      <c r="G37" s="153"/>
      <c r="H37" s="153"/>
      <c r="I37" s="3" t="s">
        <v>128</v>
      </c>
      <c r="J37" s="3"/>
      <c r="K37" s="8"/>
    </row>
    <row r="38" spans="1:11" ht="15" customHeight="1" thickBot="1" x14ac:dyDescent="0.25">
      <c r="A38" s="14"/>
      <c r="B38" s="3" t="s">
        <v>111</v>
      </c>
      <c r="C38" s="3"/>
      <c r="D38" s="3"/>
      <c r="E38" s="7"/>
      <c r="F38" s="152" t="s">
        <v>69</v>
      </c>
      <c r="G38" s="153"/>
      <c r="H38" s="153"/>
      <c r="I38" s="3" t="s">
        <v>128</v>
      </c>
      <c r="J38" s="3"/>
      <c r="K38" s="8"/>
    </row>
    <row r="39" spans="1:11" ht="6" customHeight="1" thickBot="1" x14ac:dyDescent="0.25">
      <c r="A39" s="14"/>
      <c r="B39" s="3"/>
      <c r="C39" s="3"/>
      <c r="D39" s="3"/>
      <c r="E39" s="3"/>
      <c r="F39" s="3"/>
      <c r="G39" s="3"/>
      <c r="H39" s="3"/>
      <c r="I39" s="3"/>
      <c r="J39" s="3"/>
      <c r="K39" s="8"/>
    </row>
    <row r="40" spans="1:11" ht="15" customHeight="1" thickBot="1" x14ac:dyDescent="0.25">
      <c r="A40" s="47" t="s">
        <v>104</v>
      </c>
      <c r="B40" s="3" t="s">
        <v>137</v>
      </c>
      <c r="C40" s="3"/>
      <c r="D40" s="3"/>
      <c r="E40" s="7"/>
      <c r="F40" s="3" t="s">
        <v>28</v>
      </c>
      <c r="G40" s="7"/>
      <c r="H40" s="3" t="s">
        <v>29</v>
      </c>
      <c r="I40" s="3" t="s">
        <v>126</v>
      </c>
      <c r="J40" s="3"/>
      <c r="K40" s="8"/>
    </row>
    <row r="41" spans="1:11" ht="6" customHeight="1" thickBot="1" x14ac:dyDescent="0.25">
      <c r="A41" s="47"/>
      <c r="B41" s="3"/>
      <c r="C41" s="3"/>
      <c r="D41" s="3"/>
      <c r="E41" s="3"/>
      <c r="F41" s="3"/>
      <c r="G41" s="3"/>
      <c r="H41" s="3"/>
      <c r="I41" s="3"/>
      <c r="J41" s="3"/>
      <c r="K41" s="8"/>
    </row>
    <row r="42" spans="1:11" ht="15.75" thickBot="1" x14ac:dyDescent="0.3">
      <c r="A42" s="47" t="s">
        <v>138</v>
      </c>
      <c r="B42" s="43" t="s">
        <v>140</v>
      </c>
      <c r="C42" s="3"/>
      <c r="D42" s="3"/>
      <c r="E42" s="7"/>
      <c r="F42" s="3" t="s">
        <v>28</v>
      </c>
      <c r="G42" s="7"/>
      <c r="H42" s="3" t="s">
        <v>29</v>
      </c>
      <c r="I42" s="3" t="s">
        <v>141</v>
      </c>
      <c r="J42" s="3"/>
      <c r="K42" s="8"/>
    </row>
    <row r="43" spans="1:11" ht="6" customHeight="1" x14ac:dyDescent="0.2">
      <c r="A43" s="14"/>
      <c r="B43" s="3"/>
      <c r="C43" s="3"/>
      <c r="D43" s="3"/>
      <c r="E43" s="3"/>
      <c r="F43" s="3"/>
      <c r="G43" s="3"/>
      <c r="H43" s="3"/>
      <c r="I43" s="3"/>
      <c r="J43" s="3"/>
      <c r="K43" s="8"/>
    </row>
    <row r="44" spans="1:11" ht="15" customHeight="1" x14ac:dyDescent="0.25">
      <c r="A44" s="146" t="s">
        <v>147</v>
      </c>
      <c r="B44" s="147"/>
      <c r="C44" s="147"/>
      <c r="D44" s="147"/>
      <c r="E44" s="147"/>
      <c r="F44" s="147"/>
      <c r="G44" s="147"/>
      <c r="H44" s="147"/>
      <c r="I44" s="147"/>
      <c r="J44" s="147"/>
      <c r="K44" s="148"/>
    </row>
    <row r="45" spans="1:11" ht="6.75" customHeight="1" thickBot="1" x14ac:dyDescent="0.3">
      <c r="A45" s="15"/>
      <c r="B45" s="10"/>
      <c r="C45" s="10"/>
      <c r="D45" s="10"/>
      <c r="E45" s="10"/>
      <c r="F45" s="10"/>
      <c r="G45" s="10"/>
      <c r="H45" s="10"/>
      <c r="I45" s="10"/>
      <c r="J45" s="10"/>
      <c r="K45" s="16"/>
    </row>
    <row r="46" spans="1:11" ht="15" thickBot="1" x14ac:dyDescent="0.25">
      <c r="A46" s="14" t="s">
        <v>21</v>
      </c>
      <c r="B46" s="3" t="s">
        <v>27</v>
      </c>
      <c r="C46" s="3"/>
      <c r="D46" s="3"/>
      <c r="E46" s="7"/>
      <c r="F46" s="3" t="s">
        <v>28</v>
      </c>
      <c r="G46" s="7"/>
      <c r="H46" s="3" t="s">
        <v>29</v>
      </c>
      <c r="I46" s="45" t="s">
        <v>116</v>
      </c>
      <c r="K46" s="5"/>
    </row>
    <row r="47" spans="1:11" ht="6.75" customHeight="1" thickBot="1" x14ac:dyDescent="0.25">
      <c r="A47" s="6"/>
      <c r="K47" s="5"/>
    </row>
    <row r="48" spans="1:11" ht="15" thickBot="1" x14ac:dyDescent="0.25">
      <c r="A48" s="14" t="s">
        <v>22</v>
      </c>
      <c r="B48" s="3" t="s">
        <v>43</v>
      </c>
      <c r="C48" s="3"/>
      <c r="D48" s="3"/>
      <c r="E48" s="7"/>
      <c r="F48" s="3" t="s">
        <v>28</v>
      </c>
      <c r="G48" s="7"/>
      <c r="H48" s="3" t="s">
        <v>29</v>
      </c>
      <c r="I48" s="45" t="s">
        <v>116</v>
      </c>
      <c r="J48" s="3"/>
      <c r="K48" s="8"/>
    </row>
    <row r="49" spans="1:11" ht="6.75" customHeight="1" thickBot="1" x14ac:dyDescent="0.25">
      <c r="A49" s="14"/>
      <c r="B49" s="3"/>
      <c r="C49" s="3"/>
      <c r="D49" s="3"/>
      <c r="E49" s="3"/>
      <c r="F49" s="3"/>
      <c r="G49" s="3"/>
      <c r="H49" s="3"/>
      <c r="I49" s="3"/>
      <c r="J49" s="3"/>
      <c r="K49" s="8"/>
    </row>
    <row r="50" spans="1:11" ht="15" thickBot="1" x14ac:dyDescent="0.25">
      <c r="A50" s="14" t="s">
        <v>23</v>
      </c>
      <c r="B50" s="3" t="s">
        <v>44</v>
      </c>
      <c r="C50" s="3"/>
      <c r="D50" s="3"/>
      <c r="E50" s="7"/>
      <c r="F50" s="3" t="s">
        <v>28</v>
      </c>
      <c r="G50" s="7"/>
      <c r="H50" s="3" t="s">
        <v>29</v>
      </c>
      <c r="I50" s="45" t="s">
        <v>116</v>
      </c>
      <c r="J50" s="3"/>
      <c r="K50" s="8"/>
    </row>
    <row r="51" spans="1:11" ht="6.75" customHeight="1" thickBot="1" x14ac:dyDescent="0.25">
      <c r="A51" s="14"/>
      <c r="B51" s="3"/>
      <c r="C51" s="3"/>
      <c r="D51" s="3"/>
      <c r="E51" s="3"/>
      <c r="F51" s="3"/>
      <c r="G51" s="3"/>
      <c r="H51" s="3"/>
      <c r="I51" s="3"/>
      <c r="J51" s="3"/>
      <c r="K51" s="8"/>
    </row>
    <row r="52" spans="1:11" ht="14.25" x14ac:dyDescent="0.2">
      <c r="A52" s="14" t="s">
        <v>24</v>
      </c>
      <c r="B52" s="3" t="s">
        <v>143</v>
      </c>
      <c r="C52" s="3"/>
      <c r="D52" s="3"/>
      <c r="E52" s="150"/>
      <c r="F52" s="149" t="s">
        <v>28</v>
      </c>
      <c r="G52" s="150"/>
      <c r="H52" s="149" t="s">
        <v>29</v>
      </c>
      <c r="I52" s="45" t="s">
        <v>116</v>
      </c>
      <c r="J52" s="3"/>
      <c r="K52" s="8"/>
    </row>
    <row r="53" spans="1:11" ht="15" thickBot="1" x14ac:dyDescent="0.25">
      <c r="A53" s="14"/>
      <c r="B53" s="3" t="s">
        <v>144</v>
      </c>
      <c r="C53" s="3"/>
      <c r="D53" s="3"/>
      <c r="E53" s="151"/>
      <c r="F53" s="149"/>
      <c r="G53" s="151"/>
      <c r="H53" s="149"/>
      <c r="I53" s="3" t="s">
        <v>119</v>
      </c>
      <c r="J53" s="3"/>
      <c r="K53" s="8"/>
    </row>
    <row r="54" spans="1:11" ht="6.75" customHeight="1" thickBot="1" x14ac:dyDescent="0.25">
      <c r="A54" s="14"/>
      <c r="B54" s="3"/>
      <c r="C54" s="3"/>
      <c r="D54" s="3"/>
      <c r="E54" s="3"/>
      <c r="F54" s="3"/>
      <c r="G54" s="3"/>
      <c r="H54" s="3"/>
      <c r="I54" s="3"/>
      <c r="J54" s="3"/>
      <c r="K54" s="8"/>
    </row>
    <row r="55" spans="1:11" ht="15" customHeight="1" thickBot="1" x14ac:dyDescent="0.25">
      <c r="A55" s="14" t="s">
        <v>25</v>
      </c>
      <c r="B55" s="3" t="s">
        <v>145</v>
      </c>
      <c r="C55" s="3"/>
      <c r="D55" s="3"/>
      <c r="E55" s="7"/>
      <c r="F55" s="3" t="s">
        <v>28</v>
      </c>
      <c r="G55" s="7"/>
      <c r="H55" s="3" t="s">
        <v>29</v>
      </c>
      <c r="I55" s="45" t="s">
        <v>116</v>
      </c>
      <c r="J55" s="3"/>
      <c r="K55" s="8"/>
    </row>
    <row r="56" spans="1:11" ht="6.75" customHeight="1" x14ac:dyDescent="0.2">
      <c r="A56" s="14"/>
      <c r="B56" s="3"/>
      <c r="C56" s="3"/>
      <c r="D56" s="3"/>
      <c r="E56" s="3"/>
      <c r="F56" s="3"/>
      <c r="G56" s="3"/>
      <c r="H56" s="3"/>
      <c r="I56" s="3"/>
      <c r="J56" s="3"/>
      <c r="K56" s="8"/>
    </row>
    <row r="57" spans="1:11" ht="15" customHeight="1" x14ac:dyDescent="0.25">
      <c r="A57" s="146" t="s">
        <v>148</v>
      </c>
      <c r="B57" s="147"/>
      <c r="C57" s="147"/>
      <c r="D57" s="147"/>
      <c r="E57" s="147"/>
      <c r="F57" s="147"/>
      <c r="G57" s="147"/>
      <c r="H57" s="147"/>
      <c r="I57" s="147"/>
      <c r="J57" s="147"/>
      <c r="K57" s="148"/>
    </row>
    <row r="58" spans="1:11" ht="6.75" customHeight="1" thickBot="1" x14ac:dyDescent="0.25">
      <c r="A58" s="14"/>
      <c r="B58" s="3"/>
      <c r="C58" s="3"/>
      <c r="D58" s="3"/>
      <c r="E58" s="3"/>
      <c r="F58" s="3"/>
      <c r="G58" s="3"/>
      <c r="H58" s="3"/>
      <c r="I58" s="3"/>
      <c r="J58" s="3"/>
      <c r="K58" s="8"/>
    </row>
    <row r="59" spans="1:11" ht="15" thickBot="1" x14ac:dyDescent="0.25">
      <c r="A59" s="14" t="s">
        <v>21</v>
      </c>
      <c r="B59" s="3" t="s">
        <v>45</v>
      </c>
      <c r="C59" s="3"/>
      <c r="D59" s="3"/>
      <c r="E59" s="7"/>
      <c r="F59" s="3" t="s">
        <v>28</v>
      </c>
      <c r="G59" s="7"/>
      <c r="H59" s="3" t="s">
        <v>29</v>
      </c>
      <c r="I59" s="3" t="s">
        <v>127</v>
      </c>
      <c r="J59" s="3"/>
      <c r="K59" s="8"/>
    </row>
    <row r="60" spans="1:11" ht="15" customHeight="1" x14ac:dyDescent="0.2">
      <c r="A60" s="14" t="s">
        <v>152</v>
      </c>
      <c r="B60" s="3" t="s">
        <v>153</v>
      </c>
      <c r="C60" s="3"/>
      <c r="D60" s="3"/>
      <c r="E60" s="3"/>
      <c r="F60" s="3"/>
      <c r="G60" s="3"/>
      <c r="H60" s="3"/>
      <c r="I60" s="3"/>
      <c r="J60" s="3"/>
      <c r="K60" s="8"/>
    </row>
    <row r="61" spans="1:11" ht="14.25" x14ac:dyDescent="0.2">
      <c r="A61" s="14"/>
      <c r="B61" s="3" t="s">
        <v>120</v>
      </c>
      <c r="C61" s="3"/>
      <c r="D61" s="3"/>
      <c r="E61" s="3"/>
      <c r="F61" s="3"/>
      <c r="G61" s="3"/>
      <c r="H61" s="3"/>
      <c r="I61" s="3"/>
      <c r="J61" s="3"/>
      <c r="K61" s="8"/>
    </row>
    <row r="62" spans="1:11" ht="15" customHeight="1" x14ac:dyDescent="0.2">
      <c r="A62" s="14" t="s">
        <v>149</v>
      </c>
      <c r="B62" s="3" t="s">
        <v>146</v>
      </c>
      <c r="C62" s="3"/>
      <c r="D62" s="3"/>
      <c r="E62" s="3"/>
      <c r="F62" s="3"/>
      <c r="G62" s="3"/>
      <c r="H62" s="3"/>
      <c r="I62" s="3"/>
      <c r="J62" s="3"/>
      <c r="K62" s="8"/>
    </row>
    <row r="63" spans="1:11" ht="15" customHeight="1" x14ac:dyDescent="0.2">
      <c r="A63" s="14"/>
      <c r="B63" s="3" t="s">
        <v>120</v>
      </c>
      <c r="C63" s="3"/>
      <c r="D63" s="3"/>
      <c r="E63" s="3"/>
      <c r="F63" s="3"/>
      <c r="G63" s="3"/>
      <c r="H63" s="3"/>
      <c r="I63" s="3"/>
      <c r="J63" s="3"/>
      <c r="K63" s="8"/>
    </row>
    <row r="64" spans="1:11" ht="6.75" customHeight="1" thickBot="1" x14ac:dyDescent="0.25">
      <c r="A64" s="6"/>
      <c r="K64" s="5"/>
    </row>
    <row r="65" spans="1:11" ht="15" customHeight="1" thickBot="1" x14ac:dyDescent="0.25">
      <c r="A65" s="14" t="s">
        <v>150</v>
      </c>
      <c r="B65" s="3" t="s">
        <v>139</v>
      </c>
      <c r="C65" s="3"/>
      <c r="D65" s="3"/>
      <c r="E65" s="7"/>
      <c r="F65" s="3" t="s">
        <v>28</v>
      </c>
      <c r="G65" s="7"/>
      <c r="H65" s="3" t="s">
        <v>29</v>
      </c>
      <c r="I65" s="3" t="s">
        <v>123</v>
      </c>
      <c r="J65" s="3"/>
      <c r="K65" s="8"/>
    </row>
    <row r="66" spans="1:11" ht="15" thickBot="1" x14ac:dyDescent="0.25">
      <c r="A66" s="14" t="s">
        <v>151</v>
      </c>
      <c r="B66" s="3" t="s">
        <v>55</v>
      </c>
      <c r="C66" s="3"/>
      <c r="D66" s="3"/>
      <c r="E66" s="7"/>
      <c r="F66" s="3" t="s">
        <v>28</v>
      </c>
      <c r="G66" s="7"/>
      <c r="H66" s="3" t="s">
        <v>29</v>
      </c>
      <c r="I66" s="3" t="s">
        <v>125</v>
      </c>
      <c r="J66" s="3"/>
      <c r="K66" s="8"/>
    </row>
    <row r="67" spans="1:11" ht="14.25" x14ac:dyDescent="0.2">
      <c r="A67" s="14"/>
      <c r="B67" s="3" t="s">
        <v>46</v>
      </c>
      <c r="C67" s="3"/>
      <c r="D67" s="3"/>
      <c r="E67" s="3"/>
      <c r="F67" s="3"/>
      <c r="G67" s="3"/>
      <c r="H67" s="3" t="s">
        <v>124</v>
      </c>
      <c r="I67" s="3"/>
      <c r="J67" s="3"/>
      <c r="K67" s="8"/>
    </row>
    <row r="68" spans="1:11" ht="6.75" customHeight="1" thickBot="1" x14ac:dyDescent="0.25">
      <c r="A68" s="14"/>
      <c r="B68" s="3"/>
      <c r="C68" s="3"/>
      <c r="D68" s="3"/>
      <c r="E68" s="3"/>
      <c r="F68" s="3"/>
      <c r="G68" s="3"/>
      <c r="H68" s="3"/>
      <c r="I68" s="3"/>
      <c r="J68" s="3"/>
      <c r="K68" s="8"/>
    </row>
    <row r="69" spans="1:11" ht="15" customHeight="1" thickBot="1" x14ac:dyDescent="0.25">
      <c r="A69" s="14" t="s">
        <v>22</v>
      </c>
      <c r="B69" s="3" t="s">
        <v>47</v>
      </c>
      <c r="C69" s="3"/>
      <c r="D69" s="3"/>
      <c r="E69" s="7"/>
      <c r="F69" s="3" t="s">
        <v>28</v>
      </c>
      <c r="G69" s="7"/>
      <c r="H69" s="3" t="s">
        <v>29</v>
      </c>
      <c r="I69" s="3" t="s">
        <v>142</v>
      </c>
      <c r="J69" s="3"/>
      <c r="K69" s="8"/>
    </row>
    <row r="70" spans="1:11" ht="6.75" customHeight="1" thickBot="1" x14ac:dyDescent="0.25">
      <c r="A70" s="14"/>
      <c r="B70" s="3"/>
      <c r="C70" s="3"/>
      <c r="D70" s="3"/>
      <c r="E70" s="3"/>
      <c r="F70" s="3"/>
      <c r="G70" s="3"/>
      <c r="H70" s="3"/>
      <c r="I70" s="3"/>
      <c r="J70" s="3"/>
      <c r="K70" s="8"/>
    </row>
    <row r="71" spans="1:11" ht="15" thickBot="1" x14ac:dyDescent="0.25">
      <c r="A71" s="14" t="s">
        <v>23</v>
      </c>
      <c r="B71" s="3" t="s">
        <v>118</v>
      </c>
      <c r="C71" s="3"/>
      <c r="D71" s="3"/>
      <c r="E71" s="7"/>
      <c r="F71" s="3" t="s">
        <v>28</v>
      </c>
      <c r="G71" s="7"/>
      <c r="H71" s="3" t="s">
        <v>29</v>
      </c>
      <c r="I71" s="3" t="s">
        <v>123</v>
      </c>
      <c r="J71" s="3"/>
      <c r="K71" s="8"/>
    </row>
    <row r="72" spans="1:11" ht="15" customHeight="1" x14ac:dyDescent="0.2">
      <c r="A72" s="14"/>
      <c r="B72" s="3" t="s">
        <v>48</v>
      </c>
      <c r="C72" s="3"/>
      <c r="D72" s="3"/>
      <c r="E72" s="3"/>
      <c r="F72" s="3"/>
      <c r="G72" s="3"/>
      <c r="H72" s="3"/>
      <c r="I72" s="3" t="s">
        <v>122</v>
      </c>
      <c r="J72" s="3"/>
      <c r="K72" s="8"/>
    </row>
    <row r="73" spans="1:11" ht="6.75" customHeight="1" x14ac:dyDescent="0.2">
      <c r="A73" s="14"/>
      <c r="B73" s="3"/>
      <c r="C73" s="3"/>
      <c r="D73" s="3"/>
      <c r="E73" s="3"/>
      <c r="F73" s="3"/>
      <c r="G73" s="3"/>
      <c r="H73" s="3"/>
      <c r="I73" s="3"/>
      <c r="J73" s="3"/>
      <c r="K73" s="8"/>
    </row>
    <row r="74" spans="1:11" ht="14.25" x14ac:dyDescent="0.2">
      <c r="A74" s="14" t="s">
        <v>24</v>
      </c>
      <c r="B74" s="3" t="s">
        <v>121</v>
      </c>
      <c r="C74" s="3"/>
      <c r="D74" s="3"/>
      <c r="E74" s="3"/>
      <c r="F74" s="3"/>
      <c r="G74" s="3"/>
      <c r="H74" s="3"/>
      <c r="I74" s="3"/>
      <c r="J74" s="3"/>
      <c r="K74" s="8"/>
    </row>
    <row r="75" spans="1:11" ht="15" thickBot="1" x14ac:dyDescent="0.25">
      <c r="A75" s="17"/>
      <c r="B75" s="18" t="s">
        <v>120</v>
      </c>
      <c r="C75" s="18"/>
      <c r="D75" s="18"/>
      <c r="E75" s="18"/>
      <c r="F75" s="18"/>
      <c r="G75" s="18"/>
      <c r="H75" s="18"/>
      <c r="I75" s="18"/>
      <c r="J75" s="18"/>
      <c r="K75" s="19"/>
    </row>
  </sheetData>
  <mergeCells count="21">
    <mergeCell ref="A1:J1"/>
    <mergeCell ref="A44:K44"/>
    <mergeCell ref="F26:F27"/>
    <mergeCell ref="H26:H27"/>
    <mergeCell ref="H14:H15"/>
    <mergeCell ref="E26:E27"/>
    <mergeCell ref="B4:H4"/>
    <mergeCell ref="F37:H37"/>
    <mergeCell ref="I6:J6"/>
    <mergeCell ref="G14:G15"/>
    <mergeCell ref="I4:K4"/>
    <mergeCell ref="I10:K10"/>
    <mergeCell ref="A57:K57"/>
    <mergeCell ref="H52:H53"/>
    <mergeCell ref="E14:E15"/>
    <mergeCell ref="G52:G53"/>
    <mergeCell ref="F52:F53"/>
    <mergeCell ref="E52:E53"/>
    <mergeCell ref="G26:G27"/>
    <mergeCell ref="F14:F15"/>
    <mergeCell ref="F38:H38"/>
  </mergeCells>
  <phoneticPr fontId="2" type="noConversion"/>
  <printOptions horizontalCentered="1" verticalCentered="1"/>
  <pageMargins left="0.39370078740157483" right="0.19685039370078741" top="0.11811023622047245" bottom="0" header="0.23622047244094491" footer="0.31496062992125984"/>
  <pageSetup paperSize="9" scale="97" orientation="portrait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ANEXO I - PROPOSTA COMERCIAL</vt:lpstr>
      <vt:lpstr>CHECK LIST</vt:lpstr>
      <vt:lpstr>'ANEXO I - PROPOSTA COMERCIAL'!Area_de_impressao</vt:lpstr>
      <vt:lpstr>'ANEXO I - PROPOSTA COMERCIAL'!Titulos_de_impressao</vt:lpstr>
    </vt:vector>
  </TitlesOfParts>
  <Company>SEAGRO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Modelo básico de proposta SEAGRO</dc:title>
  <dc:subject>Proposta</dc:subject>
  <dc:creator>Eduardo Pancini</dc:creator>
  <cp:lastModifiedBy>Eduardo Pancini</cp:lastModifiedBy>
  <cp:lastPrinted>2018-07-26T18:20:02Z</cp:lastPrinted>
  <dcterms:created xsi:type="dcterms:W3CDTF">2004-06-16T18:13:39Z</dcterms:created>
  <dcterms:modified xsi:type="dcterms:W3CDTF">2019-04-15T17:49:57Z</dcterms:modified>
</cp:coreProperties>
</file>